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loš\Documents\DRSI Čušperk\Razpis Čušperk\"/>
    </mc:Choice>
  </mc:AlternateContent>
  <bookViews>
    <workbookView xWindow="0" yWindow="0" windowWidth="12240" windowHeight="5148" tabRatio="746" firstSheet="3" activeTab="3"/>
  </bookViews>
  <sheets>
    <sheet name="SPLOŠNE ZAHTEVE" sheetId="17" r:id="rId1"/>
    <sheet name="SKUPNA REKAPITULACIJA" sheetId="16" r:id="rId2"/>
    <sheet name="Regionalna cesta" sheetId="1" r:id="rId3"/>
    <sheet name="Ureditev NPr" sheetId="2" r:id="rId4"/>
    <sheet name="zaščita NN vodov" sheetId="3" r:id="rId5"/>
    <sheet name="zaščita TK vodov" sheetId="4" r:id="rId6"/>
    <sheet name="SVTK naprave" sheetId="5" r:id="rId7"/>
    <sheet name="REKAPITULACIJA 9.6" sheetId="6" r:id="rId8"/>
    <sheet name="Regionalna cesta (2)" sheetId="9" r:id="rId9"/>
    <sheet name="Ureditev NPr (2)" sheetId="10" r:id="rId10"/>
    <sheet name="zaščita TK vodov (2)" sheetId="11" r:id="rId11"/>
    <sheet name="SVTK naprave (2)" sheetId="12" r:id="rId12"/>
    <sheet name="REKAPITULACIJA 10.4" sheetId="15" r:id="rId1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2" i="4" l="1"/>
  <c r="N20" i="3"/>
  <c r="O23" i="11"/>
  <c r="F151" i="9" l="1"/>
  <c r="F172" i="1"/>
  <c r="D5" i="15"/>
  <c r="C5" i="15"/>
  <c r="F36" i="11"/>
  <c r="F34" i="11"/>
  <c r="F32" i="11"/>
  <c r="F30" i="11"/>
  <c r="F28" i="11"/>
  <c r="F38" i="11" s="1"/>
  <c r="F26" i="11"/>
  <c r="F20" i="11"/>
  <c r="F18" i="11"/>
  <c r="F16" i="11"/>
  <c r="F14" i="11"/>
  <c r="F12" i="11"/>
  <c r="F10" i="11"/>
  <c r="F7" i="11"/>
  <c r="F22" i="11" s="1"/>
  <c r="O12" i="11" s="1"/>
  <c r="F4" i="10"/>
  <c r="F5" i="10"/>
  <c r="F6" i="10"/>
  <c r="F10" i="10" s="1"/>
  <c r="E57" i="10" s="1"/>
  <c r="F7" i="10"/>
  <c r="F9" i="10"/>
  <c r="F15" i="10"/>
  <c r="F16" i="10"/>
  <c r="F18" i="10"/>
  <c r="F20" i="10"/>
  <c r="F21" i="10"/>
  <c r="F22" i="10"/>
  <c r="F24" i="10"/>
  <c r="F30" i="10"/>
  <c r="F34" i="10" s="1"/>
  <c r="E59" i="10" s="1"/>
  <c r="F32" i="10"/>
  <c r="F33" i="10"/>
  <c r="E60" i="10"/>
  <c r="E61" i="10"/>
  <c r="E62" i="10"/>
  <c r="E63" i="10"/>
  <c r="E64" i="10"/>
  <c r="E166" i="9"/>
  <c r="F150" i="9"/>
  <c r="F149" i="9"/>
  <c r="F148" i="9"/>
  <c r="F147" i="9"/>
  <c r="F146" i="9"/>
  <c r="F140" i="9"/>
  <c r="F138" i="9"/>
  <c r="F137" i="9"/>
  <c r="F136" i="9"/>
  <c r="F135" i="9"/>
  <c r="F133" i="9"/>
  <c r="F131" i="9"/>
  <c r="F130" i="9"/>
  <c r="F129" i="9"/>
  <c r="F128" i="9"/>
  <c r="F127" i="9"/>
  <c r="F126" i="9"/>
  <c r="F125" i="9"/>
  <c r="F124" i="9"/>
  <c r="F122" i="9"/>
  <c r="F121" i="9"/>
  <c r="F120" i="9"/>
  <c r="F119" i="9"/>
  <c r="F118" i="9"/>
  <c r="F117" i="9"/>
  <c r="F116" i="9"/>
  <c r="F115" i="9"/>
  <c r="F114" i="9"/>
  <c r="F108" i="9"/>
  <c r="F107" i="9"/>
  <c r="F106" i="9"/>
  <c r="F105" i="9"/>
  <c r="F104" i="9"/>
  <c r="F102" i="9"/>
  <c r="F101" i="9"/>
  <c r="F99" i="9"/>
  <c r="F93" i="9"/>
  <c r="F91" i="9"/>
  <c r="F89" i="9"/>
  <c r="F88" i="9"/>
  <c r="F86" i="9"/>
  <c r="F85" i="9"/>
  <c r="F84" i="9"/>
  <c r="F82" i="9"/>
  <c r="F81" i="9"/>
  <c r="F94" i="9" s="1"/>
  <c r="E162" i="9" s="1"/>
  <c r="F75" i="9"/>
  <c r="F74" i="9"/>
  <c r="F73" i="9"/>
  <c r="F72" i="9"/>
  <c r="F70" i="9"/>
  <c r="F69" i="9"/>
  <c r="F67" i="9"/>
  <c r="F65" i="9"/>
  <c r="F64" i="9"/>
  <c r="F63" i="9"/>
  <c r="F61" i="9"/>
  <c r="F60" i="9"/>
  <c r="F54" i="9"/>
  <c r="F53" i="9"/>
  <c r="F52" i="9"/>
  <c r="F51" i="9"/>
  <c r="F49" i="9"/>
  <c r="F48" i="9"/>
  <c r="F47" i="9"/>
  <c r="F46" i="9"/>
  <c r="F44" i="9"/>
  <c r="F43" i="9"/>
  <c r="F42" i="9"/>
  <c r="F40" i="9"/>
  <c r="F39" i="9"/>
  <c r="F37" i="9"/>
  <c r="F36" i="9"/>
  <c r="F35" i="9"/>
  <c r="F34" i="9"/>
  <c r="F33" i="9"/>
  <c r="F27" i="9"/>
  <c r="F26" i="9"/>
  <c r="F25" i="9"/>
  <c r="F23" i="9"/>
  <c r="F22" i="9"/>
  <c r="F21" i="9"/>
  <c r="F20" i="9"/>
  <c r="F19" i="9"/>
  <c r="F18" i="9"/>
  <c r="F17" i="9"/>
  <c r="F16" i="9"/>
  <c r="F15" i="9"/>
  <c r="F14" i="9"/>
  <c r="F13" i="9"/>
  <c r="F12" i="9"/>
  <c r="F11" i="9"/>
  <c r="F10" i="9"/>
  <c r="F9" i="9"/>
  <c r="F7" i="9"/>
  <c r="F6" i="9"/>
  <c r="F5" i="9"/>
  <c r="F4" i="9"/>
  <c r="F109" i="9" l="1"/>
  <c r="E163" i="9" s="1"/>
  <c r="F141" i="9"/>
  <c r="E164" i="9" s="1"/>
  <c r="F55" i="9"/>
  <c r="E160" i="9" s="1"/>
  <c r="F152" i="9"/>
  <c r="F76" i="9"/>
  <c r="E161" i="9" s="1"/>
  <c r="F28" i="9"/>
  <c r="E159" i="9" s="1"/>
  <c r="F25" i="10"/>
  <c r="E58" i="10" s="1"/>
  <c r="E65" i="10" s="1"/>
  <c r="B3" i="15" s="1"/>
  <c r="E165" i="9"/>
  <c r="E167" i="9" s="1"/>
  <c r="B2" i="15" s="1"/>
  <c r="F40" i="11"/>
  <c r="O16" i="11"/>
  <c r="O18" i="11"/>
  <c r="D2" i="15" l="1"/>
  <c r="C3" i="15"/>
  <c r="D3" i="15"/>
  <c r="C2" i="15"/>
  <c r="B4" i="15"/>
  <c r="B6" i="15" s="1"/>
  <c r="E66" i="10"/>
  <c r="E67" i="10" s="1"/>
  <c r="E168" i="9"/>
  <c r="E169" i="9" s="1"/>
  <c r="D6" i="15" l="1"/>
  <c r="C6" i="15"/>
  <c r="D4" i="15"/>
  <c r="C4" i="15"/>
  <c r="C3" i="16"/>
  <c r="O24" i="11"/>
  <c r="O26" i="11" s="1"/>
  <c r="E65" i="2" l="1"/>
  <c r="E64" i="2"/>
  <c r="E63" i="2"/>
  <c r="E62" i="2"/>
  <c r="F38" i="2"/>
  <c r="F37" i="2"/>
  <c r="F35" i="2"/>
  <c r="F39" i="2" s="1"/>
  <c r="E61" i="2" s="1"/>
  <c r="F29" i="2"/>
  <c r="F27" i="2"/>
  <c r="F26" i="2"/>
  <c r="F25" i="2"/>
  <c r="F23" i="2"/>
  <c r="F21" i="2"/>
  <c r="F20" i="2"/>
  <c r="F17" i="2"/>
  <c r="F18" i="2"/>
  <c r="F16" i="2"/>
  <c r="F10" i="2"/>
  <c r="F5" i="2"/>
  <c r="F6" i="2"/>
  <c r="F7" i="2"/>
  <c r="F8" i="2"/>
  <c r="F4" i="2"/>
  <c r="E188" i="1"/>
  <c r="F169" i="1"/>
  <c r="F170" i="1"/>
  <c r="F171" i="1"/>
  <c r="F173" i="1"/>
  <c r="F168" i="1"/>
  <c r="F162" i="1"/>
  <c r="F161" i="1"/>
  <c r="F155" i="1"/>
  <c r="F156" i="1"/>
  <c r="F157" i="1"/>
  <c r="F158" i="1"/>
  <c r="F159" i="1"/>
  <c r="F154" i="1"/>
  <c r="F152" i="1"/>
  <c r="F144" i="1"/>
  <c r="F145" i="1"/>
  <c r="F146" i="1"/>
  <c r="F147" i="1"/>
  <c r="F148" i="1"/>
  <c r="F149" i="1"/>
  <c r="F150" i="1"/>
  <c r="F143" i="1"/>
  <c r="F134" i="1"/>
  <c r="F135" i="1"/>
  <c r="F136" i="1"/>
  <c r="F163" i="1" s="1"/>
  <c r="E186" i="1" s="1"/>
  <c r="F137" i="1"/>
  <c r="F138" i="1"/>
  <c r="F139" i="1"/>
  <c r="F140" i="1"/>
  <c r="F141" i="1"/>
  <c r="F133" i="1"/>
  <c r="F124" i="1"/>
  <c r="F125" i="1"/>
  <c r="F126" i="1"/>
  <c r="F127" i="1"/>
  <c r="F123" i="1"/>
  <c r="F121" i="1"/>
  <c r="F120" i="1"/>
  <c r="F128" i="1" s="1"/>
  <c r="E185" i="1" s="1"/>
  <c r="F118" i="1"/>
  <c r="F111" i="1"/>
  <c r="F112" i="1"/>
  <c r="F110" i="1"/>
  <c r="F108" i="1"/>
  <c r="F102" i="1"/>
  <c r="F103" i="1"/>
  <c r="F104" i="1"/>
  <c r="F105" i="1"/>
  <c r="F106" i="1"/>
  <c r="F101" i="1"/>
  <c r="F96" i="1"/>
  <c r="F97" i="1"/>
  <c r="F98" i="1"/>
  <c r="F99" i="1"/>
  <c r="F95" i="1"/>
  <c r="F113" i="1" s="1"/>
  <c r="E184" i="1" s="1"/>
  <c r="F92" i="1"/>
  <c r="F93" i="1"/>
  <c r="F91" i="1"/>
  <c r="F82" i="1"/>
  <c r="F83" i="1"/>
  <c r="F84" i="1"/>
  <c r="F85" i="1"/>
  <c r="F81" i="1"/>
  <c r="F79" i="1"/>
  <c r="F78" i="1"/>
  <c r="F76" i="1"/>
  <c r="F72" i="1"/>
  <c r="F73" i="1"/>
  <c r="F74" i="1"/>
  <c r="F71" i="1"/>
  <c r="F67" i="1"/>
  <c r="F68" i="1"/>
  <c r="F69" i="1"/>
  <c r="F66" i="1"/>
  <c r="F86" i="1" s="1"/>
  <c r="E183" i="1" s="1"/>
  <c r="F58" i="1"/>
  <c r="F59" i="1"/>
  <c r="F60" i="1"/>
  <c r="F57" i="1"/>
  <c r="F53" i="1"/>
  <c r="F54" i="1"/>
  <c r="F55" i="1"/>
  <c r="F52" i="1"/>
  <c r="F47" i="1"/>
  <c r="F48" i="1"/>
  <c r="F49" i="1"/>
  <c r="F50" i="1"/>
  <c r="F46" i="1"/>
  <c r="F43" i="1"/>
  <c r="F44" i="1"/>
  <c r="F42" i="1"/>
  <c r="F40" i="1"/>
  <c r="F39" i="1"/>
  <c r="F34" i="1"/>
  <c r="F35" i="1"/>
  <c r="F36" i="1"/>
  <c r="F37" i="1"/>
  <c r="F33" i="1"/>
  <c r="F61" i="1" s="1"/>
  <c r="E182" i="1" s="1"/>
  <c r="F26" i="1"/>
  <c r="F27" i="1"/>
  <c r="F25" i="1"/>
  <c r="F10" i="1"/>
  <c r="F11" i="1"/>
  <c r="F12" i="1"/>
  <c r="F13" i="1"/>
  <c r="F14" i="1"/>
  <c r="F15" i="1"/>
  <c r="F16" i="1"/>
  <c r="F17" i="1"/>
  <c r="F18" i="1"/>
  <c r="F19" i="1"/>
  <c r="F20" i="1"/>
  <c r="F21" i="1"/>
  <c r="F22" i="1"/>
  <c r="F23" i="1"/>
  <c r="F9" i="1"/>
  <c r="F5" i="1"/>
  <c r="F28" i="1" s="1"/>
  <c r="E181" i="1" s="1"/>
  <c r="F6" i="1"/>
  <c r="F7" i="1"/>
  <c r="F4" i="1"/>
  <c r="F11" i="2" l="1"/>
  <c r="E59" i="2" s="1"/>
  <c r="F30" i="2"/>
  <c r="E60" i="2" s="1"/>
  <c r="E66" i="2"/>
  <c r="B3" i="6" s="1"/>
  <c r="F174" i="1"/>
  <c r="E187" i="1" s="1"/>
  <c r="E189" i="1"/>
  <c r="E67" i="2" l="1"/>
  <c r="E68" i="2" s="1"/>
  <c r="E190" i="1"/>
  <c r="E191" i="1" s="1"/>
  <c r="B2" i="6"/>
  <c r="F46" i="4" l="1"/>
  <c r="F44" i="4"/>
  <c r="F42" i="4"/>
  <c r="F40" i="4"/>
  <c r="F38" i="4"/>
  <c r="F36" i="4"/>
  <c r="F29" i="4"/>
  <c r="F27" i="4"/>
  <c r="F25" i="4"/>
  <c r="F23" i="4"/>
  <c r="F20" i="4"/>
  <c r="F17" i="4"/>
  <c r="F15" i="4"/>
  <c r="F13" i="4"/>
  <c r="F11" i="4"/>
  <c r="F8" i="4"/>
  <c r="F36" i="3"/>
  <c r="F34" i="3"/>
  <c r="F32" i="3"/>
  <c r="F30" i="3"/>
  <c r="F28" i="3"/>
  <c r="F38" i="3" s="1"/>
  <c r="N13" i="3" s="1"/>
  <c r="F20" i="3"/>
  <c r="F18" i="3"/>
  <c r="F16" i="3"/>
  <c r="F14" i="3"/>
  <c r="F12" i="3"/>
  <c r="F10" i="3"/>
  <c r="F8" i="3"/>
  <c r="F31" i="4" l="1"/>
  <c r="O11" i="4" s="1"/>
  <c r="O17" i="4" s="1"/>
  <c r="F48" i="4"/>
  <c r="O15" i="4" s="1"/>
  <c r="F50" i="4"/>
  <c r="F24" i="3"/>
  <c r="N9" i="3" s="1"/>
  <c r="N15" i="3" s="1"/>
  <c r="D6" i="6"/>
  <c r="C6" i="6"/>
  <c r="D3" i="6"/>
  <c r="C2" i="6"/>
  <c r="F40" i="3" l="1"/>
  <c r="B5" i="6"/>
  <c r="D5" i="6" s="1"/>
  <c r="C3" i="6"/>
  <c r="D2" i="6"/>
  <c r="C5" i="6" l="1"/>
  <c r="O23" i="4"/>
  <c r="O25" i="4" s="1"/>
  <c r="N21" i="3"/>
  <c r="N23" i="3" s="1"/>
  <c r="B4" i="6"/>
  <c r="B7" i="6" s="1"/>
  <c r="D4" i="6" l="1"/>
  <c r="D7" i="6" s="1"/>
  <c r="C2" i="16"/>
  <c r="C4" i="6"/>
  <c r="C7" i="6" s="1"/>
  <c r="C4" i="16" l="1"/>
  <c r="C5" i="16" s="1"/>
  <c r="C6" i="16" s="1"/>
  <c r="C7" i="16" s="1"/>
</calcChain>
</file>

<file path=xl/sharedStrings.xml><?xml version="1.0" encoding="utf-8"?>
<sst xmlns="http://schemas.openxmlformats.org/spreadsheetml/2006/main" count="1653" uniqueCount="488">
  <si>
    <t>PREDDELA</t>
  </si>
  <si>
    <t>'</t>
  </si>
  <si>
    <t>Šifra</t>
  </si>
  <si>
    <t>Enota</t>
  </si>
  <si>
    <t>Ime postavke</t>
  </si>
  <si>
    <t>Količina</t>
  </si>
  <si>
    <t>Cena/enoto</t>
  </si>
  <si>
    <t>Cena [EUR]</t>
  </si>
  <si>
    <t>1.1</t>
  </si>
  <si>
    <t>GEODETSKA DELA</t>
  </si>
  <si>
    <t>11 123</t>
  </si>
  <si>
    <t>km</t>
  </si>
  <si>
    <t>Obnova in zavarovanje zakoličbe osi trase ostale javne ceste v hribovitem terenu</t>
  </si>
  <si>
    <t>11 133</t>
  </si>
  <si>
    <t>Obnova in zavarovanje zakoličbe trase komunalnih vodov v hribovitem terenu</t>
  </si>
  <si>
    <t>11 223</t>
  </si>
  <si>
    <t>kos</t>
  </si>
  <si>
    <t>Postavitev in zavarovanje prečnega profila ostale javne ceste v hribovitem terenu</t>
  </si>
  <si>
    <t>11 233</t>
  </si>
  <si>
    <t>Postavitev in zavarovanje prečnega profila za komunalne vode v hribovitem terenu</t>
  </si>
  <si>
    <t>1.2</t>
  </si>
  <si>
    <t>ČIŠČENJE TERENA</t>
  </si>
  <si>
    <t>12 121</t>
  </si>
  <si>
    <t>m2</t>
  </si>
  <si>
    <t>Odstranitev grmovja na gosto porasli površini (nad 50 % pokritega tlorisa) - ročno</t>
  </si>
  <si>
    <t>12 131</t>
  </si>
  <si>
    <t>Odstranitev grmovja in dreves z debli premera do 10 cm ter vej na redko poraslipovršini - ročno</t>
  </si>
  <si>
    <t>12 151</t>
  </si>
  <si>
    <t>Posek in odstranitev drevesa z deblom premera 11 do 30 cm ter odstranitev vej</t>
  </si>
  <si>
    <t>12 152</t>
  </si>
  <si>
    <t>Posek in odstranitev drevesa z deblom premera 31 do 50 cm ter odstranitev vej</t>
  </si>
  <si>
    <t>12 163</t>
  </si>
  <si>
    <t>Odstranitev panja s premerom 11 do 30 cm z odvozom na deponijo na razdaljo nad1000 m</t>
  </si>
  <si>
    <t>12 166</t>
  </si>
  <si>
    <t>Odstranitev panja s premerom 31 do 50 cm z odvozom na deponijo na razdaljo nad1000 m</t>
  </si>
  <si>
    <t>12 211</t>
  </si>
  <si>
    <t>Demontaža prometnega znaka na enem podstavku, vključno z drogom in temeljem</t>
  </si>
  <si>
    <t>12 231</t>
  </si>
  <si>
    <t>m1</t>
  </si>
  <si>
    <t>Demontaža jeklene varnostne ograje</t>
  </si>
  <si>
    <t>12 261</t>
  </si>
  <si>
    <t>Demontaža plastičnega smernika</t>
  </si>
  <si>
    <t>12 322</t>
  </si>
  <si>
    <t>Porušitev in odstranitev asfaltne plasti v debelini 6 do 10 cm (priključki)</t>
  </si>
  <si>
    <t>12 323</t>
  </si>
  <si>
    <t>Porušitev in odstranitev asfaltne plasti v debelini nad 10 cm</t>
  </si>
  <si>
    <t>12 372</t>
  </si>
  <si>
    <t>Rezkanje in odvoz asfaltne krovne plasti v debelini 4 do 7 cm</t>
  </si>
  <si>
    <t>12 383</t>
  </si>
  <si>
    <t>Rezanje asfaltne plasti s talno diamantno žago, debele 11 do 15 cm</t>
  </si>
  <si>
    <t>12 411</t>
  </si>
  <si>
    <t>Porušitev in odstranitev prepusta iz cevi s premerom do 60 cm</t>
  </si>
  <si>
    <t>12 432</t>
  </si>
  <si>
    <t>Porušitev in odstranitev jaška z notranjo stranico/premerom 61 do 100 cm</t>
  </si>
  <si>
    <t>1.3</t>
  </si>
  <si>
    <t>OSTALA PREDDELA</t>
  </si>
  <si>
    <t>13 211</t>
  </si>
  <si>
    <t>EUR</t>
  </si>
  <si>
    <t>Pripravljalna dela</t>
  </si>
  <si>
    <t>13 311</t>
  </si>
  <si>
    <t>Organizacija gradbišča – postavitev začasnih objektov</t>
  </si>
  <si>
    <t>13 312</t>
  </si>
  <si>
    <t>Organizacija gradbišča – odstranitev začasnih objektov</t>
  </si>
  <si>
    <t>Preddela SKUPAJ</t>
  </si>
  <si>
    <t>ZEMELJSKA DELA</t>
  </si>
  <si>
    <t>2.1</t>
  </si>
  <si>
    <t>IZKOPI</t>
  </si>
  <si>
    <t>21 113</t>
  </si>
  <si>
    <t>m3</t>
  </si>
  <si>
    <t>Površinski izkop plodne zemljine – 1. kategorije – strojno z odrivom do 100 m</t>
  </si>
  <si>
    <t>21 243</t>
  </si>
  <si>
    <t>Široki izkop mehke kamnine – 4. kategorije z nakladanjem</t>
  </si>
  <si>
    <t>21 253</t>
  </si>
  <si>
    <t>Široki izkop trde kamnine – 5. kategorije z nakladanjem</t>
  </si>
  <si>
    <t>21 261</t>
  </si>
  <si>
    <t>Doplačilo za oviran izkop vezljive zemljine- 4. kategorije (5% izkopa)</t>
  </si>
  <si>
    <t>21 326</t>
  </si>
  <si>
    <t>Izkop trde kamnine – 5. kategorije za temelje, kanalske rove, prepuste, jaške in drenaže, širine do 1,0 m in globine 1,1 do 2,0 m</t>
  </si>
  <si>
    <t>2.2</t>
  </si>
  <si>
    <t>PLANUM TEMELJNIH TAL</t>
  </si>
  <si>
    <t>22 114</t>
  </si>
  <si>
    <t>Ureditev planuma temeljnih tal mehke kamnine – 4. kategorije</t>
  </si>
  <si>
    <t>21 115</t>
  </si>
  <si>
    <t>Ureditev planuma temeljnih tal trde kamnine – 5. kategorije</t>
  </si>
  <si>
    <t>2.4</t>
  </si>
  <si>
    <t>NASIPI, ZASIPI, KLINI, POSTELJICA IN GLINASTI NABOJ</t>
  </si>
  <si>
    <t>24 113</t>
  </si>
  <si>
    <t>24 218</t>
  </si>
  <si>
    <t>Zasip z zrnato kamnino – 4. kategorije z dobavo iz kamnoloma (zasip kanalizacije)</t>
  </si>
  <si>
    <t>24 475</t>
  </si>
  <si>
    <t>Izdelava posteljice iz drobljenih kamnitih zrn v debelini 40 cm (cesta)</t>
  </si>
  <si>
    <t>2.5</t>
  </si>
  <si>
    <t>BREŽINE IN ZELENICE</t>
  </si>
  <si>
    <t>25 112</t>
  </si>
  <si>
    <t>Humuziranje brežine brez valjanja, v debelini do 15 cm - strojno</t>
  </si>
  <si>
    <t>25 151</t>
  </si>
  <si>
    <t>Doplačilo za zatravitev s semenom</t>
  </si>
  <si>
    <t>25 214</t>
  </si>
  <si>
    <t>Zaščita brežine s težko visečo mrežo – pocinkana jeklena žica Φ nad 2,5 mm</t>
  </si>
  <si>
    <t>25 275</t>
  </si>
  <si>
    <t>25 281</t>
  </si>
  <si>
    <t>2.9</t>
  </si>
  <si>
    <t>PREVOZI, RAZPROSTIRANJE IN UREDITEV DEPONIJ MATERIALA</t>
  </si>
  <si>
    <t>29 121</t>
  </si>
  <si>
    <t>t</t>
  </si>
  <si>
    <t xml:space="preserve">Prevoz materiala na razdaljo nad 10 do 15 km </t>
  </si>
  <si>
    <t>29 152</t>
  </si>
  <si>
    <t>Odlaganje odpadne zmesi zemljine in kamnine</t>
  </si>
  <si>
    <t>29 153</t>
  </si>
  <si>
    <t>Odlaganje odpadnega asfalta na komunalno deponijo,  vključno s plačilom takse</t>
  </si>
  <si>
    <t>29 154</t>
  </si>
  <si>
    <t>Odlaganje odpadnega cementnega betona na komunalno deponijo, vključno s plačilom takse</t>
  </si>
  <si>
    <t>2.X</t>
  </si>
  <si>
    <t>OSTALO</t>
  </si>
  <si>
    <t>0 0</t>
  </si>
  <si>
    <t>Armiranje zemljine z geomrežo nosilnosti 55 kN/m vzdolžno in 30 kN/m prečno (kot npr. Ten Cate Miragrid GX 55/30)</t>
  </si>
  <si>
    <t>Vgradnja protierozijske zaščitne mreže (kot npr Ten Cate Polyfelt Green) ter humusiranje zaključnih delov</t>
  </si>
  <si>
    <t>Vgradnja opažne mreže Q335 za potrebe izvedbe armirane zemljine, vključno z rezanjem in oblikovanjem mrež za opaž</t>
  </si>
  <si>
    <t xml:space="preserve">0 0 </t>
  </si>
  <si>
    <t>Vgradnja zadrževalnih sider (kljuke) opažnih elementov - iz armaturnih palic fi 8mm dolžine 45cm na vsake 50 cm</t>
  </si>
  <si>
    <t>Zemeljska dela SKUPAJ</t>
  </si>
  <si>
    <t>VOZIŠČNE KONSTRUKCIJE</t>
  </si>
  <si>
    <t>3.1</t>
  </si>
  <si>
    <t>NOSILNE PLASTI</t>
  </si>
  <si>
    <t>31 131</t>
  </si>
  <si>
    <t xml:space="preserve"> m3</t>
  </si>
  <si>
    <t>Izdelava nevezane nosilne plasti enakomerno zrnatega drobljenca iz kamnine v debelini do 20 cm (priključek)</t>
  </si>
  <si>
    <t>31 132</t>
  </si>
  <si>
    <t>Izdelava nevezane nosilne plasti enakomerno zrnatega drobljenca iz kamnine v debelini 21 do 30 cm (cesta)</t>
  </si>
  <si>
    <t>31 644</t>
  </si>
  <si>
    <t>Izdelava nosilne plasti bituminizirane zmesi AC 32 base B 50/70 A3 v debelini 10 cm</t>
  </si>
  <si>
    <t>31 813</t>
  </si>
  <si>
    <t>Izdelava obrabnonosilne plasti bituminizirane zmesi AC 16 surf B 70/100 A4 Z2 v debelini 6 cm</t>
  </si>
  <si>
    <t>3.2</t>
  </si>
  <si>
    <t>OBRABNE PLASTI</t>
  </si>
  <si>
    <t>32 111</t>
  </si>
  <si>
    <t>Izdelava nevezane (mehanično stabilizirane) obrabne plasti iz zmesi zrn drobljenca v debelini do 15 cm (obnova dvorišča zaradi posegov med gradnjo)</t>
  </si>
  <si>
    <t>32 273</t>
  </si>
  <si>
    <t>Izdelava obrabne in zaporne plasti bituminizirane zmesi AC 11 surf B 50/70 A3 v debelini 4 cm</t>
  </si>
  <si>
    <t>32 562</t>
  </si>
  <si>
    <t xml:space="preserve"> m2</t>
  </si>
  <si>
    <t>Pobrizg podlage z bitumensko emulzijo 0,4 kg/m2</t>
  </si>
  <si>
    <t>32 599</t>
  </si>
  <si>
    <t>Čiščenje utrjene/odrezkane površine podlage pred pobrizgom z bitumenskim vezivom</t>
  </si>
  <si>
    <t>3.5</t>
  </si>
  <si>
    <t>ROBNI ELEMENTI VOZIŠČ</t>
  </si>
  <si>
    <t>35 214</t>
  </si>
  <si>
    <t xml:space="preserve"> m1</t>
  </si>
  <si>
    <t>Dobava in vgraditev predfabriciranega dvignjenega robnika iz cementnega betona s prerezom 15/25 cm</t>
  </si>
  <si>
    <t>3.6</t>
  </si>
  <si>
    <t>BANKINE</t>
  </si>
  <si>
    <t>36 111</t>
  </si>
  <si>
    <t>Izdelava bankine iz gramoza ali naravno zdrobljenega kamnitega materiala, široke do 0,50 m</t>
  </si>
  <si>
    <t>36 113</t>
  </si>
  <si>
    <t>Izdelava bankine iz gramoza ali naravno zdrobljenega kamnitega materiala, široke nad 0,76 m do 1,00 m</t>
  </si>
  <si>
    <t>3.X</t>
  </si>
  <si>
    <t>m'</t>
  </si>
  <si>
    <t>Izdelava mulde širine 50cm in globine do 5cm (asfalti upoštevani pri voziščni konstrukciji)</t>
  </si>
  <si>
    <t>Voziščne konstrukcije SKUPAJ</t>
  </si>
  <si>
    <t>ODVODNJAVANJE</t>
  </si>
  <si>
    <t>4.2</t>
  </si>
  <si>
    <t>GLOBINSKO ODVODNJAVANJE – DRENAŽE</t>
  </si>
  <si>
    <t>42 163</t>
  </si>
  <si>
    <t>Izdelava vzdolžne in prečne drenaže, globoke do 1,0 m, na podložni plasti iz cementnega betona, s trdimi plastičnimi cevmi premera 16 cm (drenažno-kanalizacijska cev, kot npr. stidren DK; odprtine za vstop vode so porazdeljene po temenskem krožnem obodu cevi znotraj 120 stopinjskega središčnega kota)</t>
  </si>
  <si>
    <t>42 165</t>
  </si>
  <si>
    <t>Izdelava vzdolžne in prečne drenaže, globoke do 1,0 m, na podložni plasti iz cementnega betona, s trdimi plastičnimi cevmi premera 25 cm (drenažno-kanalizacijska cev, kot npr. stidren DK; odprtine za vstop vode so porazdeljene po temenskem krožnem obodu cevi znotraj 120 stopinjskega središčnega kota)</t>
  </si>
  <si>
    <t>4.3</t>
  </si>
  <si>
    <t>GLOBINSKO ODVODNJAVANJE – KANALIZACIJA</t>
  </si>
  <si>
    <t>43 233</t>
  </si>
  <si>
    <t>Izdelava kanalizacije iz cevi iz polivinilklorida, vključno s podložno plastjo iz cementnega betona, premera 25 cm, v globini do 1,0 m</t>
  </si>
  <si>
    <t>43 234</t>
  </si>
  <si>
    <t>Izdelava kanalizacije iz cevi iz polivinilklorida, vključno s podložno plastjo iz cementnega betona, premera 31,5 cm, v globini do 1,0 m</t>
  </si>
  <si>
    <t>43 274</t>
  </si>
  <si>
    <t>Obbetoniranje cevi za kanalizacijo s cementnim betonom C 8/10, po detajlu iz načrta, premera 35 cm</t>
  </si>
  <si>
    <t>43 511</t>
  </si>
  <si>
    <t>Doplačilo za izdelavo kanalizacije v globini 1,1 do 2 m s cevmi premera do 30 cm</t>
  </si>
  <si>
    <t>43 512</t>
  </si>
  <si>
    <t>Doplačilo za izdelavo kanalizacije v globini 1,1 do 2 m s cevmi premera 31 do 60 cm</t>
  </si>
  <si>
    <t>4.4</t>
  </si>
  <si>
    <t>JAŠKI</t>
  </si>
  <si>
    <t>44 162</t>
  </si>
  <si>
    <t>44 343</t>
  </si>
  <si>
    <t>Izdelava jaška iz polietilena, krožnega prereza s premerom 60 cm, globokega 1,5 do 2,0 m</t>
  </si>
  <si>
    <t>44 855</t>
  </si>
  <si>
    <t>Dobava in vgraditev rešetke iz duktilne litine z nosilnostjo 400 kN, s prerezom 500/500 mm  (LTŽ pokrov integriran v AB vencu C30/37, vključno z AB razbremenilno ploščo C30/37)</t>
  </si>
  <si>
    <t>44 916</t>
  </si>
  <si>
    <t>Dobava in vgraditev pokrova iz ojačenega cementnega betona, krožnega prereza s premerom 80 cm, s čistilno odprtino premera 50 cm (pokrov RJ1)</t>
  </si>
  <si>
    <t>44 917</t>
  </si>
  <si>
    <t>Dobava in vgraditev pokrova iz ojačenega cementnega betona, krožnega prereza s premerom 100 cm (pokrov ponikovalnice)</t>
  </si>
  <si>
    <t>4.5</t>
  </si>
  <si>
    <t>PREPUSTI</t>
  </si>
  <si>
    <t>45 211</t>
  </si>
  <si>
    <t>4.X</t>
  </si>
  <si>
    <t>Navezava nove meteorne kanalizacije na obstoječi betonski jašek (že izveden prepust pod železnico)</t>
  </si>
  <si>
    <t>Odvodnjavanje SKUPAJ</t>
  </si>
  <si>
    <t>GRADBENA IN OBRTNIŠKA DELA</t>
  </si>
  <si>
    <t>5.1</t>
  </si>
  <si>
    <t>TESARSKA DELA</t>
  </si>
  <si>
    <t>51 211</t>
  </si>
  <si>
    <t>Izdelava podprtega opaža za ravne temelje (AB krona kamnite zložbe)</t>
  </si>
  <si>
    <t>5.2</t>
  </si>
  <si>
    <t>DELA Z JEKLOM ZA OJAČITEV</t>
  </si>
  <si>
    <t>52 216</t>
  </si>
  <si>
    <t>kg</t>
  </si>
  <si>
    <t>Dobava in postavitev rebrastih palic iz visokovrednega naravno trdega jekla B St 500 S s premerom 14 mm in večjim, za srednje zahtevno ojačitev</t>
  </si>
  <si>
    <t>52 222</t>
  </si>
  <si>
    <t>Dobava in postavitev rebrastih žic iz visokovrednega naravno trdega jekla B St 500 S s premerom do 12 mm, za srednje zahtevno ojačitev</t>
  </si>
  <si>
    <t>5.3</t>
  </si>
  <si>
    <t>DELA S CEMENTNIM BETONOM</t>
  </si>
  <si>
    <t>Gradbena in obrtniška dela SKUPAJ</t>
  </si>
  <si>
    <t>OPREMA CEST</t>
  </si>
  <si>
    <t>6.1</t>
  </si>
  <si>
    <t>POKONČNA OPREMA CEST</t>
  </si>
  <si>
    <t>61 122</t>
  </si>
  <si>
    <t>Izdelava temelja iz cementnega betona C 12/15, globine 80 cm, premera 30 cm</t>
  </si>
  <si>
    <t>61 214</t>
  </si>
  <si>
    <t>Dobava in vgraditev stebrička za prometni znak iz vroče cinkane jeklene cevi s premerom 64 mm, dolge 2000 mm</t>
  </si>
  <si>
    <t>61 215</t>
  </si>
  <si>
    <t>Dobava in vgraditev stebrička za prometni znak iz vroče cinkane jeklene cevi s premerom 64 mm, dolge 2500 mm</t>
  </si>
  <si>
    <t>61 216</t>
  </si>
  <si>
    <t>Dobava in vgraditev stebrička za prometni znak iz vroče cinkane jeklene cevi s premerom 64 mm, dolge 3000 mm</t>
  </si>
  <si>
    <t>61 218</t>
  </si>
  <si>
    <t>Dobava in vgraditev stebrička za prometni znak iz vroče cinkane jeklene cevi s premerom 64 mm, dolge 4000 mm</t>
  </si>
  <si>
    <t>61 442</t>
  </si>
  <si>
    <t>Dobava in pritrditev trikotnega prometnega znaka, podloga iz aluminijaste pločevine, znak z odsevno folijo vrste RA2 oz RA3, dolžina stranice a = 900 mm</t>
  </si>
  <si>
    <t>61 652</t>
  </si>
  <si>
    <t>Dobava in pritrditev okroglega prometnega znaka, podloga iz aluminijaste pločevine, znak z odsevno folijo vrste RA2 oz RA3, premera 600 mm</t>
  </si>
  <si>
    <t>61 723</t>
  </si>
  <si>
    <t>Dobava in pritrditev prometnega znaka, podloga iz aluminijaste pločevine, znak z odsvno barvo-folijo vrste RA2, velikost od 0,21 do 0,40 m2</t>
  </si>
  <si>
    <t>61 724</t>
  </si>
  <si>
    <t>Dobava in pritrditev prometnega znaka, podloga iz aluminijaste pločevine, znak z odsevno barvo-folijo vrste RA2, velikost od 0,41 do 0,70 m2</t>
  </si>
  <si>
    <t>6.2</t>
  </si>
  <si>
    <t>OZNAČBE NA VOZIŠČIH</t>
  </si>
  <si>
    <t>62 143</t>
  </si>
  <si>
    <t>Izdelava tankoslojne vzdolžne označbe na vozišču z enokomponentno belo barvo, vključno 250 g/m2 posipa z drobci / kroglicami stekla, strojno, debelina plasti suhe snovi 400 µm, širina črte 15 cm</t>
  </si>
  <si>
    <t>62 188</t>
  </si>
  <si>
    <t>Izdelava tankoslojne prečne in ostalih označb na vozišču z enokomponentno belo barvo, vključno 250 g/m2 posipa z drobci / kroglicami stekla, strojno, debelina plasti suhe snovi 400 µm, površina označbe nad 1,5 m2 (5601)</t>
  </si>
  <si>
    <t>62 233</t>
  </si>
  <si>
    <t>Doplačilo za ročno izdelavo tankoslojne označbe na vozišču, širina črte 15 cm</t>
  </si>
  <si>
    <t>62 244</t>
  </si>
  <si>
    <t>Doplačilo za ročno izdelavo ostalih označb na vozišču, posamezna površina označbe nad 1,5 m2</t>
  </si>
  <si>
    <t>62 253</t>
  </si>
  <si>
    <t>Doplačilo za izdelavo prekinjenih vzdolžnih označb na vozišču, širina črte 15 cm</t>
  </si>
  <si>
    <t>62 262</t>
  </si>
  <si>
    <t>Doplačilo za izdelavo označb na vozišču z rdečo ali rumeno barvo, debelina suhe snovi do 400 µm</t>
  </si>
  <si>
    <t>6.3</t>
  </si>
  <si>
    <t>OPREMA ZA VODENJE PROMETA</t>
  </si>
  <si>
    <t>63 112</t>
  </si>
  <si>
    <t>Dobava in postavitev plastičnega smernika z votlim prerezom, dolžina 1200 mm, z odsevnikom iz umetne snovi</t>
  </si>
  <si>
    <t>6.4</t>
  </si>
  <si>
    <t>OPREMA ZA ZAVAROVANJE PROMETA</t>
  </si>
  <si>
    <t>64 261</t>
  </si>
  <si>
    <t>Dodatek za konkavno krivljenje, polmer 15 do 20 m</t>
  </si>
  <si>
    <t>64 262</t>
  </si>
  <si>
    <t>Dodatek za konkavno krivljenje, polmer 21 do 40 m</t>
  </si>
  <si>
    <t>64 272</t>
  </si>
  <si>
    <t>Dodatek za konveksno krivljenje, polmer 21 do 40 m</t>
  </si>
  <si>
    <t>64 281</t>
  </si>
  <si>
    <t>Dobava in vgraditev vkopane zaključnice, dolžine 4 m</t>
  </si>
  <si>
    <t>64 435</t>
  </si>
  <si>
    <t>Dobava in vgraditev jeklene varnostne ograje, vključno vse elemente, za nivo zadrževanja N2 in za delovno širino W5</t>
  </si>
  <si>
    <t>6.X</t>
  </si>
  <si>
    <t>Nabava, dovoz in vgradnja elementa - letev za motorista, z montažo na JVO</t>
  </si>
  <si>
    <t>Dobava in vgradnja polkrožne zaključnice</t>
  </si>
  <si>
    <t>Oprema cest SKUPAJ</t>
  </si>
  <si>
    <t>TUJE STORITVE</t>
  </si>
  <si>
    <t>7.9</t>
  </si>
  <si>
    <t>PREIZKUSI, NADZOR IN TEHNIČNA DOKUMENTACIJA</t>
  </si>
  <si>
    <t>79 311</t>
  </si>
  <si>
    <t>ur</t>
  </si>
  <si>
    <t>Projektantski nadzor</t>
  </si>
  <si>
    <t>79 351</t>
  </si>
  <si>
    <t>Geotehnični nadzor</t>
  </si>
  <si>
    <t>79 516</t>
  </si>
  <si>
    <t>Izdelava projektne dokumentacije za izvedbeni načrt izvedenih del (3 izvodi),(geodetski načrt zagotovi izvajalec del)</t>
  </si>
  <si>
    <t>Izdelava elaborata za vpis v banko cestnih podatkov</t>
  </si>
  <si>
    <t>Izdelava elaborata zapore oz prilagoditev le-tega na izbrano tehnologijo in faznost del izvajalca</t>
  </si>
  <si>
    <t>Tuje storitve SKUPAJ</t>
  </si>
  <si>
    <t>ODKUPI</t>
  </si>
  <si>
    <t>Odkupi SKUPAJ</t>
  </si>
  <si>
    <t>REKAPITULACIJA</t>
  </si>
  <si>
    <t>CENA [EUR]</t>
  </si>
  <si>
    <t>ZEMELJSKA DELA IN TEMELJENJE</t>
  </si>
  <si>
    <t>OPREMA CESTE</t>
  </si>
  <si>
    <t>ODKUPI ODŠKODNINE</t>
  </si>
  <si>
    <t>SKUPAJ</t>
  </si>
  <si>
    <t>DDV 22%</t>
  </si>
  <si>
    <t xml:space="preserve">SKUPAJ Z DDV </t>
  </si>
  <si>
    <t>1.X</t>
  </si>
  <si>
    <t>Porušitev in odstranitev gumiranih STRAIL elementov obstoječega nivojskega prehoda, vključno z vsemi betonskimi obrobnimi elementi</t>
  </si>
  <si>
    <t>Široki izkop mehke kamnine – 4. kategorije z nakladanjem (izkop tirne grede pod strail elementi)</t>
  </si>
  <si>
    <t>Doplačilo za oviran izkop vezljive zemljine- 4. kategorije (kompleten izkop tirne grede)</t>
  </si>
  <si>
    <t>21 316</t>
  </si>
  <si>
    <t>Vgraditev nasipa iz mehke kamnine – 4. kategorije (zasip za L zidom, lahko se uporabi material iz izkopa)</t>
  </si>
  <si>
    <t>Izdelava nevezane nosilne plasti enakomerno zrnatega drobljenca iz kamnine v debelini 21 do 30 cm (tirna greda, minimalno 30 cm pod pragom)</t>
  </si>
  <si>
    <t>Dobava in vgradnja betonskih T elementov na betonskem temelju, komplet z zemeljskimi deli kot zaključek med gumo in asfaltom</t>
  </si>
  <si>
    <t>Nivojska ureditev prehoda enotirne proge z gumijastimi ploščami, vgrajenimi na betonskih pragh v tiru sistema 49E1 (obračun po m2/prehoda)</t>
  </si>
  <si>
    <t>T.2.2.1 PREDRAČUN</t>
  </si>
  <si>
    <t>Zaščita obstoječih elektro vodov</t>
  </si>
  <si>
    <t>1. Gradbena dela in material</t>
  </si>
  <si>
    <t>ura</t>
  </si>
  <si>
    <t>Izdelava kabelske kanalizacije sestavljene iz PVC cevi 1x2xΦ110 mm rdeče barve, v zem.IV.ktg., strojni izkop globina izkopa od višine temeljne podloge (cca 0,4m) do globine 1,0m od zgornjega roba gotovega nivoja terena, širine do 0,8m, zasip kanala z utrditvijo, nakladanje in odvoz odvečnega materiala, čiščenje trase.</t>
  </si>
  <si>
    <t>m</t>
  </si>
  <si>
    <t>Dobava in polaganje PVC cevi Φ125 mm v že izkopan rov</t>
  </si>
  <si>
    <r>
      <t xml:space="preserve">Izkop po trasi obstoječih kablov, izkop v zem.III.ktg. </t>
    </r>
    <r>
      <rPr>
        <b/>
        <sz val="10"/>
        <rFont val="Arial CE"/>
        <charset val="238"/>
      </rPr>
      <t>(ročno 50%, strojno 50%)</t>
    </r>
    <r>
      <rPr>
        <sz val="10"/>
        <rFont val="Arial CE"/>
        <family val="2"/>
        <charset val="238"/>
      </rPr>
      <t>, globina izkopa od višine temeljne podloge (cca 0,4m) do globine 0,9m, zaščita cevi s peskom (3-7mm) v sloju 10 cm nad cevmi (dobava in vgradnja peska), zasip kanala z utrditvijo, nakladanje in odvoz odvečnega materiala, čiščenje trase.</t>
    </r>
  </si>
  <si>
    <r>
      <t xml:space="preserve">Dobava in polaganje prerezane PVC cevi </t>
    </r>
    <r>
      <rPr>
        <sz val="10"/>
        <rFont val="Arial"/>
        <family val="2"/>
        <charset val="238"/>
      </rPr>
      <t>Φ</t>
    </r>
    <r>
      <rPr>
        <sz val="10"/>
        <rFont val="Arial CE"/>
        <family val="2"/>
        <charset val="238"/>
      </rPr>
      <t>110mm rdeče barve kot zaščita obstoječih vodov (ocenjeno)</t>
    </r>
  </si>
  <si>
    <t>Dobava in vgradnja zemeljsko vlažnega betona MB-10, za betoniranje zgornjega dela rova nad obstoječimi elektro vodi, pod asfaltnimi površinami</t>
  </si>
  <si>
    <r>
      <t>m</t>
    </r>
    <r>
      <rPr>
        <sz val="10"/>
        <rFont val="Arial"/>
        <family val="2"/>
        <charset val="238"/>
      </rPr>
      <t>³</t>
    </r>
  </si>
  <si>
    <t>Zaščita skupaj:</t>
  </si>
  <si>
    <t>2.Ostali stroški</t>
  </si>
  <si>
    <t>Zakoličenje obstoječih podzemnih komunalnih vodov (kanalizacija, vodovod, elektrika, TK in KKS vodi), obračun po dejanskih stroških (ocenjeno)</t>
  </si>
  <si>
    <t>Izdelava PID NN vodov.</t>
  </si>
  <si>
    <t>Izdelava geodetskega posnetka trase za komunalni kataster  NN vodi</t>
  </si>
  <si>
    <t>Ostali stroški skupaj:</t>
  </si>
  <si>
    <t>SKUPAJ NN VODI</t>
  </si>
  <si>
    <t>T.2.2.2  REKAPITULACIJA:</t>
  </si>
  <si>
    <t>VSE SKUPAJ:</t>
  </si>
  <si>
    <t>22% DDV:</t>
  </si>
  <si>
    <t>SKUPAJ Z DDV:</t>
  </si>
  <si>
    <t>O P O M B A :</t>
  </si>
  <si>
    <t>Predračunske cene so izdelane kot projektanska ocena stroškov in veljajo na mesec januar 2019</t>
  </si>
  <si>
    <t>DDV ni obračunan v predračunskih postavkah in se obračunava posebej!</t>
  </si>
  <si>
    <t>TK VODI</t>
  </si>
  <si>
    <t>Trasiranje nove trase</t>
  </si>
  <si>
    <t>Izdelava kabelske kanalizacije iz PVC cevi (rumene barve) 125/118,6mm, strojni izkop v zem.IV.ktg.,globina izkopa 1m od zgornjega roba gotovega nivoja terena, zaščita cevi s peskom (granulacije 3-7mm) v sloju 10 cm nad cevmi (dobava in ugradnja peska - brez dobave cevi), zasip kanala z utrditvijo, nakladanje in odvoz odvečnega materiala, čiščenje trase(ocenjena dolžina, se obračuna po dejanskih količinah).</t>
  </si>
  <si>
    <t>2x2 cevi</t>
  </si>
  <si>
    <t>Dobava in polaganje PEHD cevi Φ50 mm v že izkopan rov</t>
  </si>
  <si>
    <t>Izdelava armirano bet. kabel. jaška, delno strojni in delno ročni izkop po obstoječi trasi TK vodov,  izkop v  zem.IV. ktg., jašek opremljen z LŽ pokrovom, nakladanje  in odvoz materiala, čiščenje terena. Jašek opremljen z 2. kom pocinkanih soh l=1000 mm, 4 kom plastificiranih montažnih konzol l=355 mm.</t>
  </si>
  <si>
    <t>1,2x1,5x1,8 m / pokrov razreda C nosilnost 250 kN z logotipom Telekoma Slovenije</t>
  </si>
  <si>
    <t>Izdelava armirano bet. kabel. jaška, izkop v  zem.IV. ktg., jašek opremljen z LŽ pokrovom, nakladanje  in odvoz materiala, čiščenje terena. Jašek opremljen z 2. kom pocinkanih soh l=1000 mm, 4 kom plastificiranih montažnih konzol l=355 mm.</t>
  </si>
  <si>
    <t>1,2x1,2x1,4 m / pokrov razreda C nosilnost 250 kN z logotipom Telekoma Slovenije</t>
  </si>
  <si>
    <t>Gradbena dela in material skupaj:</t>
  </si>
  <si>
    <t>Izdelava izvršilnega načrta kabel.kanalizacije brez poteka  kabla, ki obsega situacijski in shematski načrt (M + 3K)</t>
  </si>
  <si>
    <t>Dopolnitev obstoječih izvršilnih načrtov</t>
  </si>
  <si>
    <t>Izdelava PID TK vodov.</t>
  </si>
  <si>
    <t>Izdelava geodetskega posnetka trase za komunalni kataster  TK vodi</t>
  </si>
  <si>
    <t>SKUPAJ TK VODI</t>
  </si>
  <si>
    <t>Ureditev regionalne ceste</t>
  </si>
  <si>
    <t>Ureditev NPr</t>
  </si>
  <si>
    <t>Zaščita NN vodov</t>
  </si>
  <si>
    <t>Zaščita TK vodov</t>
  </si>
  <si>
    <t>SVTK naprave</t>
  </si>
  <si>
    <t>Cena</t>
  </si>
  <si>
    <t>Cena z DDV</t>
  </si>
  <si>
    <t>Se izvajajo po drugi pogodbi!</t>
  </si>
  <si>
    <t>Opomba</t>
  </si>
  <si>
    <t>se izvajajo po drugi pogodbi</t>
  </si>
  <si>
    <t>Vgraditev nasipa iz mehke kamnine – 4. kategorije (zasip stopničenja in zasip armirane zemljine - lahko se uporabi material iz izkopa ali reciklaže drobljenega asfalta - če odobri geomehanik)</t>
  </si>
  <si>
    <t>Zaščita brežine z lomljencem, vgrajenim v cementni beton (lomljenec fi30-50cm - rolirana brežina - skupno 30m3, delež betona C25/30 do 30%-upoštevati v postavki)</t>
  </si>
  <si>
    <t>Zaščita brežine s kamnito zložbo, izvedeno s cementnim betonom (zmrzlinsko odporen lomjenec premera 50 cm, delež betona C25/30 = 30%, podložni beton v debelini 20 cm = 8 m3)</t>
  </si>
  <si>
    <t>Nabava, dovoz in vgradnja kamnite plasti frakcije 0/8 mm v debelini 3cm (zaključna plast za zaklinjanje makadamskega vozišča priključka)</t>
  </si>
  <si>
    <t>Zalitje stikov med AB krono zložbe in betonskimi robniki s trajno elastično maso</t>
  </si>
  <si>
    <t>Zalitje stikov med betonskimi robniki in obrabno-zaporno plastjo asfalta s trajni elatično bitumensko zalivno zmesjo</t>
  </si>
  <si>
    <t xml:space="preserve">Izdelava utorov v betonske robnike za potrebe mozničenja in sidranja v krono AB zložbe </t>
  </si>
  <si>
    <t>42 471</t>
  </si>
  <si>
    <t>Izdelava izcednice (barbakane) iz trde plastične cevi, premera 16 cm, dolžine nad 100 cm (dolžine od 2 do 3m)</t>
  </si>
  <si>
    <t>Izdelava jaška iz cementnega betona, krožnega prereza s premerom 80 cm, globokega 1,0 do 1,5 m (RJ1)</t>
  </si>
  <si>
    <t>44 342</t>
  </si>
  <si>
    <t>Izdelava jaška iz polietilena, krožnega prereza s premerom 60 cm, globokega 1,0 do 1,5 m</t>
  </si>
  <si>
    <t>Nabava, dovoz in vgradnja ponikovalnice iz perforiranih betonskih cevi premera 100 cm in globine 2m</t>
  </si>
  <si>
    <t>Nabava, dovoz in vgradnja ponikovalnice iz perforiranih betonskih cevi premera 100 cm in globine 2,5m</t>
  </si>
  <si>
    <t>53 138</t>
  </si>
  <si>
    <t>Dobava in vgraditev cementnega betona C30/37 v prerez od 0,31 do 0,50 m3/m2-m1</t>
  </si>
  <si>
    <t>53 613</t>
  </si>
  <si>
    <t>Doplačilo za zagotovitev kvalitete cementnega betona C 30/37 izpostavljenosti XC3</t>
  </si>
  <si>
    <t>53 622</t>
  </si>
  <si>
    <t>Doplačilo za zagotovitev kvalitete cementnega betona C 30/37 izpostavljenosti X D2</t>
  </si>
  <si>
    <t>53 634</t>
  </si>
  <si>
    <t>Doplačilo za zagotovitev kvalitete cementnega betona C 30/37 izpostavljenosti XF3</t>
  </si>
  <si>
    <t>53 672</t>
  </si>
  <si>
    <t>Doplačilo za zagotovitev kvalitete cementnega betona C 30/37 izpostavljenosti P V- I I</t>
  </si>
  <si>
    <t>64 455</t>
  </si>
  <si>
    <t>Dobava in vgraditev jeklene varnostne ograje, vključno vse elemente, za nivo zadrževanja H1 in za delovno širino W5</t>
  </si>
  <si>
    <t>11 511</t>
  </si>
  <si>
    <t>Zakoličenje ter dajanje in preverjanje višin in smeri pri sanaciji in rehabilitaciji objekta spovršino do 200 m2 (zakoličba gumiranih plošč NPr)</t>
  </si>
  <si>
    <t>11 631</t>
  </si>
  <si>
    <t>Posnetek višine in položaja točke na terenu/objektu - zakoličba zidu</t>
  </si>
  <si>
    <t>Strojna višinska in smerna regulacija tira z dodajo novega tolčenca za NPr 9.6 m1 = 50m (od km 9+630 do km 9+680 polni lok R=220m)</t>
  </si>
  <si>
    <t>Mikrozakoličba obstoječega NN voda na celotnem odseku izvajanja del rekonstrukcije ceste</t>
  </si>
  <si>
    <t>Dobava in polaganje PVC cevi Φ110 mm v že izkopan rov</t>
  </si>
  <si>
    <t>Dobava in polaganje PVC opozorilnega traku"POZOR ELEKTRIKA"</t>
  </si>
  <si>
    <t>Vsa dela vezana na asfalt (rezanje, odstranitev, ponovno asfaltiranje) in zapore ceste, varovanja železniških čuvajev, nadzor SŽ, so zajeti v gradbenem načrtu.</t>
  </si>
  <si>
    <t>Izvajanje strokovnega nadzora s strani soglasodajalca Elektro Ljubljana, stikalne manipulacije, postavitev NN kablovoda v breznapetostno stanje za čas izvajanja gradbenih del</t>
  </si>
  <si>
    <t>Dobava in polaganje PVC opozorilnega traku"POZOR TELEKOM KABEL" (1-2 trakova v novi TK kanalizaciji in pri izdelavi zaščite obstoječih TK vodov)</t>
  </si>
  <si>
    <t>Ročni izkop po obstoječi trasi TK vodov za namene prestavitve oziroma zaščite (3x baker + 3x optika), širina izkopa cca 1-1,5m, zaščita cevi s peskom (granulacije 3-7mm) v sloju 10 cm nad cevmi (dobava in ugradnja peska - brez dobave cevi), zasip kanala z utrditvijo, (ocenjena dolžina, se obračuna po dejanskih količinah).</t>
  </si>
  <si>
    <t>Dobava in vgradnja zemeljsko vlažnega betona MB-10, za betoniranje zgornjega dela rova nad obstoječimi telekomunikacijskimi vodi, pod asfaltnimi površinami</t>
  </si>
  <si>
    <t>Dobava in montaža PVC prerezane cevi Φ125 mm za zaščito obstoječih kablovodov (3x baker)</t>
  </si>
  <si>
    <t>Izdelava poševne vtočne ali iztočne glave prepusta krožnega prereza iz cementnega betona s premerom 30 do 40 cm (preliv iz ponikovalnice)</t>
  </si>
  <si>
    <t>62 183</t>
  </si>
  <si>
    <t>Izdelava tankoslojne prečne in ostalih označb na vozišču z enokomponentno belo barvo, vključno 250 g/m2 posipa z drobci / kroglicami stekla, strojno, debelina plasti suhe snovi 400 µm, širina črte 50 cm</t>
  </si>
  <si>
    <t>62 237</t>
  </si>
  <si>
    <t>Doplačilo za ročno izdelavo tankoslojne označbe na vozišču, širina črte 50 cm</t>
  </si>
  <si>
    <t>REKAPITULACIJA 9.6</t>
  </si>
  <si>
    <t>12 435</t>
  </si>
  <si>
    <t>Porušitev in odstranitev glave prepusta s premerom do 60 cm</t>
  </si>
  <si>
    <t>Vgraditev nasipa iz mehke kamnine – 4. kategorije (lahko se uporabi material iz izkopa)</t>
  </si>
  <si>
    <t>Zaščita brežine z lomljencem, vgrajenim v cementni beton (obloga brežin na mestu prepusta)</t>
  </si>
  <si>
    <t>42 463</t>
  </si>
  <si>
    <t>Izdelava izcednice (barbakane) iz trde plastične cevi, premera 10 cm, dolžine nad 100 cm (dolžine od 2 do 3m)</t>
  </si>
  <si>
    <t>44 163</t>
  </si>
  <si>
    <t>Izdelava jaška iz cementnega betona, krožnega prereza s premerom 80 cm, globokega 1,5 do 2,0 m</t>
  </si>
  <si>
    <t>Dobava in vgraditev pokrova iz ojačenega cementnega betona, krožnega prereza s premerom 80 cm, s čistilno odprtino premera 50 cm</t>
  </si>
  <si>
    <t>Izdelava poševne vtočne ali iztočne glave prepusta krožnega prereza iz cementnega betona s premerom 30 do 40 cm, vključno s tlakovanjem brežine na mestu izpusta na min. dlž. 1m z lomljencem premera 20cm v betonu</t>
  </si>
  <si>
    <t>61 722</t>
  </si>
  <si>
    <t>Dobava in pritrditev prometnega znaka, podloga iz aluminijaste pločevine, znak z odsevno barvo-folijovrste RA2 oz. RA3, velikost od 0,11 do 0,20 m2</t>
  </si>
  <si>
    <t>64 283</t>
  </si>
  <si>
    <t>Dobava in vgraditev vkopane zaključnice, dolžine 12 m</t>
  </si>
  <si>
    <t>Strojna višinska in smerna regulacija tira z dodajo novega tolčenca za NPr 10.4 m1 = 130m (od km 10+320 do km 10+450 prehodnica + polni lok R=200m)</t>
  </si>
  <si>
    <t>Zakoličenje ter dajanje in preverjanje višin in smeri pri sanaciji in rehabilitaciji objekta spovršino do 200 m (zakoličba gumiranih plošč NPr)</t>
  </si>
  <si>
    <t>Delno strojni (40%) in delno ročni (60%) izkop po obstoječi trasi TK vodov za namene zaščite obstoječih TK vodov (3xbaker), širina izkopa cca 0,5-0,8m. Izdelava zaščite obstoječih TK vodov s prerezano cevjo PVC 3Φ125mm, doložitev PEHD cevi 2xΦ50 mm v traso obstoječih vodov, zaščita cevi s peskom (granulacije 3-7mm) v sloju 10 cm nad cevmi (dobava in ugradnja peska - brez dobave cevi), zasip kanala z utrditvijo, nakladanje in odvoz odvečnega materiala, čiščenje trase(ocenjena dolžina, se obračuna po dejanskih količinah).</t>
  </si>
  <si>
    <t>1x3 cevi</t>
  </si>
  <si>
    <t>Dobava in polaganje PVC opozorilnega traku"POZOR TELEKOM KABEL"</t>
  </si>
  <si>
    <t>Izdelava pomožnega kabelskega jaška iz betonskih cevi  1000/1000mm, izkop v  zem.III. in IV.ktg., izdelava opaža za zgornjo AB ploščo, dobava in namestitev armature, betoniranje stropa z betonom C20/25, razopaženje, betoniranje dna jaška z betonom C16/20, montaža LTŽ  protihrupnega pokrova razreda C nosilnost 250 kN z logotipom Telekoma Slovenije, nakladanje  in odvoz materiala, čiščenje terena.</t>
  </si>
  <si>
    <t>Dobava in montaža PVC prerezane cevi Φ125 mm za zaščito obstoječih kablovodov</t>
  </si>
  <si>
    <t>Se izvajajo po drugi - že podpisani pogodbi!</t>
  </si>
  <si>
    <t>REKAPITULACIJA 10.4</t>
  </si>
  <si>
    <t>Izvedba cestne zapore.</t>
  </si>
  <si>
    <t>dan</t>
  </si>
  <si>
    <t>SKUPAJ Z DDV</t>
  </si>
  <si>
    <t>SPLOŠNE ZAHTEVE</t>
  </si>
  <si>
    <t>Ponudnik mora v cene po enoti všteti vse potrebne in spodaj navedene stroške, vkolikor ni samostojna postavka v popisu del:</t>
  </si>
  <si>
    <t>Cena na enoto za več in manj dela se ne spreminja.</t>
  </si>
  <si>
    <t>Ponudnik mora nadzoru in naročniku predati seznam ponujene opreme in materiala. K ponudbi obvezno priložiti cenik po urnih postavkah posameznih kvalifikacij delavcev ter kompleten cenik prevozov, strojev in opreme ter vseh ponujenih materialov.</t>
  </si>
  <si>
    <t>Vse manipulativne stroške.</t>
  </si>
  <si>
    <t>Pri zemeljskih delih se vsa izkopna dela in transporti izkopnih materialov obračunajo po prostornini zemljine v raščenem stanju. Vsa razsipna dela se obračunajo po prostornini zemljine v vgrajenem stanju. Izračun količin na podlagi profilov, posnetih pred in po izkopih. V ceno je vključen tudi višek količin zaradi faktorja razrahljivosti.</t>
  </si>
  <si>
    <t>Meritve posameznih slojev nasipov.</t>
  </si>
  <si>
    <t>Organizacija in oprema gradbišča:</t>
  </si>
  <si>
    <t>Izdelati je potrebno projekt ureditve gradbišča ter vkalkulirati stroške organizacije, ureditve deponij, priprave in opreme gradbišča.</t>
  </si>
  <si>
    <t xml:space="preserve">Stroški izdelave varnostnega načrta skladno z Uredbo o zagotavljanju varnosti in zdravja pri delu na začasnih in premičnih gradbiščih (Ur. List 83/2005 in kasnejše spremembe in dopolnitve). V času izvajanja del je izvajalec odgovoren, da bo gradbišče urejeno v skladu z varnostnim načrtom. Načrte izvajalec preda v potrditev naročniku pet dni pred začetkom gradnje v dveh izvodih.. </t>
  </si>
  <si>
    <t>Priprava in organizacija gradbišča, postavitev gradbiščne ograje, vključno z vsemi potrebnimi deli na celotni dolžini izgradnje. Izvajalec si mora ogledati predvideno traso in v to postavko vključiti vsa potrebna dela pri organizaciji, pripravi in zavarovanju gradbišča.</t>
  </si>
  <si>
    <t>Ureditev gradbišča skladno z veljavno zakonodajo, obsega vsaj naslednja dela:
- varnostni načrt
- postavitev gradbiščne ograje
- postavitev gradbiščnega kontejnerja, 
- omarica prve pomoči 
- gasilnik
- gradbiščni el. priključek, skupaj z ozemljitvijo in meritvami
- postavitev gradbene table skladno s Pravilnikom o gradbiščih
- postavite kemičnega WCja na gradbišču
- dobava in namestitev varnostnih znakov in opozorilnih tabel po zahtevah varnostnega načrta in koordinatorja,                                                                                                                                           - odstranitev objektov za ureditev gradbišča, vključno z ureditvijo zemljišča po končani gradnji (vzpostavitvijo v prvotno stanje).</t>
  </si>
  <si>
    <t>Stroške vseh potrebnih ukrepov, ki so predpisana in določena z veljavnimi predpisi o varstvu pri delu in varstvom pred požarom, ki jih mora izvajalec obvezno upoštevati.</t>
  </si>
  <si>
    <t>Predhodno urejanje gradbišča in okolice</t>
  </si>
  <si>
    <t xml:space="preserve">Predhodno urejanje in čiščenje delovišča, zavarovanje delovišča in gradbene jame proti okolici in tretjim osebam. Izvajalec si mora razmere ogledati in obseg podati skladno s svojo tehnologijo, v ceno pa je potrebno všteti najmanj: </t>
  </si>
  <si>
    <t>- Pridobitev lokacije za začasne gradbiščne objekte in za priročno skladiščenje materiala, uporaba za ves čas gradnje, vzpostavitev prvotnega stanja po zaključku del, morebitna prestavitev objektov in najemnina zemljišča.</t>
  </si>
  <si>
    <t>- čiščenje vegetacije, posek grmovja ustrezne površine in sekanje potrebnega števila dreves na trasi oz. na gradbišču</t>
  </si>
  <si>
    <t>- ureditev vseh ostalih ovir na trasi brez stroška za naročnika</t>
  </si>
  <si>
    <t>- trasna in višinska zakoličba obstoječih komunalnih vodov in oznake križanj, vključno s stroški dodatnega nadzora upravljavcev komunalnih vodov (Vodovod, Elektro, Telekom in drugi telekomunikacijski vodi, plinovod, javna razsvetljava).</t>
  </si>
  <si>
    <t>- eventualno zabijanje zagatnic ali drugačna zaščita gradbene jame</t>
  </si>
  <si>
    <t xml:space="preserve">- črpanje vode za osuševanje gradbene jame in ostale ukrepe za odvodnjavanje padavinske, izvorne in podtalne vode med gradnjo (kanali, jarki, mulde, drenaže, prepusti, cevi za začasni pretok vode, nasipi za preusmeritev vode,... vse z vzdrževanjem v času uporabe), tako da se zagotovi stalno in kontrolirano odvajanje ter prepreči zamakanje in zadrževanje vode. V ceno zajeti tudi dodatki za otežkočeno delo v mokrem ali vodi. </t>
  </si>
  <si>
    <t>- odpravo poškodb zaradi plazenja ali posipanje brežin izkopa - na objektih investitorja ali tretjih oseb - brez stroškov za investitorja.</t>
  </si>
  <si>
    <t>- Vsa delna ali polna razpiranja izkopa, na mestih kjer tehnologija izvajalca to zahteva oz. zaradi karakteristik materiala v omejenem prostoru ni mogoče drugače varno izvesti potrebnih del in kjer predpisani izkopni kot zaradi drsnega kota zemljine ne zadošča. V ceno všteti tudi povečanje širine dna izkopa zaradi tehnologije razpiranja, vključno z postavitvijo in odstranitvijo opaža ter razpirali in dodatno zamudo časa za izkop med razporami ter povečanje deleža ročnega izkopa. Všteto tudi postopno odstranjevanje in hkratno zasipanje in utrjevanje vključno z vsemi časovnimi zamudami.</t>
  </si>
  <si>
    <t>- zaščita zelenice s plohi, ali PVC folijo. Vkolikor se na zelenice oz. na zaščito odlaga zemeljski material, ga je potrebno po končani gradnji odstraniti in zelenico vzpostaviti v prvotno stanje.</t>
  </si>
  <si>
    <t>- odstranitev in ponovna postavitev v prvotno stanje - premičnih stvari ali objektov  investitorja ali tretjih oseb - brez stroškov za investitorja.</t>
  </si>
  <si>
    <t>- postavitev gradbiščne table skladno s trenutno veljavnimi predpisi. Podatke za eventualne dodatne zahteve za opremo table in dodatne napise in oznake si mora izvajalec pridobiti pri naročniku ali investitorju.</t>
  </si>
  <si>
    <t>- stroške električne energije, vode, TK priključkov, razsvetljave za nočno delo, stroške osvetljevanja in označevanja gradbišča in morebitne ostale stroške v času gradnje.</t>
  </si>
  <si>
    <t>- Vsa sprotna in zaključna čiščenja cevi so všteta v ceno.</t>
  </si>
  <si>
    <t>- Stroške rednega obveščanja javnosti o morebitnih motnjah ter posledic nastalih zaradi motenj v času gradnje. Predaja podatkov naročniku za objave v medijih, ki so dostopni samo naročniku.</t>
  </si>
  <si>
    <t>- kakršnakoli dodatna dela se lahko obračunajo le po predhodni potrditvi nadzora in vpisu v gradbeni dnevnik. Za obračun je potrebno izdelati analizo cene.</t>
  </si>
  <si>
    <t>Pred začetkom izgradnje je izvajalec dolžan zapisniško ugotoviti in dokumentirati obstoječe stanje vseh sosednjih objektov (predvsem zaščitenih), drugih površin in dostopnih poti. Po končanih delih je dolžan povrniti uporabljeno lokacijo v prvotno stanje in odpraviti vse poškodbe nastale zaradi gradnje na drugih objektih, napravah, površinah ter na dostopnih poteh (cestišču). Dokumentiranje stanja pomeni fotografiranje stanja ali snemanje stanja s kamero pred pričetkom del, in sicer območje bodočega gradbišča in njegove okolice (objekti ter površine, ki jih bo uporabljal v času gradnje). V primeru pomanjkanja foto-dokazov o stanju pred gradnjo stroške uveljavljanja odškodnin nosi izvajalec. V tej točki zahtevano dokumentacijo mora izvajalec hraniti najmanj do konca garancijskega obdobja, ter dokumentacijo ob njenem nastanku dostaviti naročniku. V ceni zajeti eventualna mnejnje izvedenca, vkolikor izvajalec smatra, da je potrebno.</t>
  </si>
  <si>
    <t>Mejnike, ki jih izvajalec odstrani za potrebe gradnje, jih je po končani gradnji potrebno vzpostaviti po pravilih geodetske stroke.</t>
  </si>
  <si>
    <t>Promet in transporti, deponije</t>
  </si>
  <si>
    <t>Zagotavljanje 24-urne prevoznosti ceste ter 24-urni dostop predvsem pravnim osebam ter tudi stanovalcem. Izjeme so dovoljene le s predhodnim dogovorom in pisnim potrdilom posameznega pravnega subjekta.</t>
  </si>
  <si>
    <t xml:space="preserve">Pridobitev dovoljenj za cestno zaporo z ureditvijo prometnega režima v času gradnje, z obvestili,  obveščanje prebivalcev in pravnih oseb v obliki pisnih obvestil, zavarovanje gradbene jame in gradbišča ter postavitev prometne signalizacije. Po končanih delih je prometno signalizacijo odstraniti in prometni režim vzpostaviti v prvotno stanje.  V ceno všteta delna ali popolna zapora prometa, predhodno obveščanje in usmerjanje stanovalcev, vključno s stroški najema, postavitve in odstranitve ter stroški za pridobitev soglasij. V času eventualne popolne zapore je potrebno zagotoviti parkirna mesta za stanovalce. </t>
  </si>
  <si>
    <t>Predvideti prometno ureditev v času gradnje - z ureditvijo prometnega režima v času gradnje, z obvestili, zavarovanje gradbene jame in gradbišča ter postavitev prometne signalizacije. Po končanih delih je prometno signalizacijo odstraniti in prometni režim vzpostaviti v prvotno stanje.</t>
  </si>
  <si>
    <t>Vse stroške pridobitve potrebnih soglasij in dovoljenj v zvezi s prevozi, organizacijo in opremo gradbišča (eventualno tudi za prečkanja inštalacij - vezana na prevoze in organizacijo gradbišča), zagotavljanju vseh potrebnih zavarovanj in označb gradbišča s predpisano signalizacijo ( ograja, vrvice, označbe, svetlobna telesa,…) - postavitev in odstranitev po končanih delih, kot tudi stroške pri pripravi gradbišča z odstranitvijo morebitnih ovir na trasi, zagotovitev delovnih platojev na in/ali izven gradbišča ter s tem povezanih stroškov.</t>
  </si>
  <si>
    <t>Stroške priprave in izvedbe začasnih dostopov do in na gradbišču (izdelava vseh potrebnih začasnih prehodov, dovozov, dostopov) in stroški vsakodnevnega zagotavljanja dostopa oz. dovoza stanovalcem do objektov. V kolikor to ne bo mogoče, je potrebno stanovalcem in poslovnim subjektom pravočasno posredovati obvestilo - vsaj en teden pred začetkom del. Enako velja za stroške izvedbe začasnega obhoda (prehoda) mimo ograjenega gradbišča za pešce in sprehajalce (ves čas gradnje). Navesti je treba tudi predviden čas, ko dostop do objektov ne bo možen. V ceni je zajeta tudi prestavitev prehodov na nove lokacije.</t>
  </si>
  <si>
    <t>Postavitev fiksnih začasnih prehodov za pešce preko jarkov do posameznih objektov ob gradbišču z varovalno ograjo, sprotnim čiščenjem in vzdrževanjem prehodov tekom gradnje in stalnim vzdrževanjem dostopov nanje. V ceni je zajeta tudi prestavitev prehodov na nove lokacije. Izvajalec mora vsakodnevno zagotavljati dostop do objektov.</t>
  </si>
  <si>
    <t>Postavitev linijskih pomičnih zaščitnih ograj pri gradnji z vso potrebno opremo za zavarovanje gradbene jame in postavitvijo signalizacije in svetlobnih teles za nočno osvetlitev ovire. Zavarovanje je fiksno in stabilno za ves čas trajanja gradnje odseka. V ceni je zajeta tudi večkratna prestavitev ograje skladno z napredovanjem del.</t>
  </si>
  <si>
    <t>Sprotno čiščenje vozil in čiščenje gradbišča po končanih delih (vključno z zaključnim čiščenjem) in odvoz odvečnega materiala, ter vzpostavitev terena v prvotno stanje.</t>
  </si>
  <si>
    <t>Vse stroške zunanjega in notranjega transporta, raztovarjanja, skladiščenja materiala na gradbišču, takse, zavarovanja, manipulativne stroške ter vsa pomožna dela.</t>
  </si>
  <si>
    <t>Sanacija oz. povrnitev v prvotno stanje vseh dostopnih poti, ki jih bo izvajalec uporabljal za vso gradbiščno logistiko.</t>
  </si>
  <si>
    <t>Vse stroške stalnih in začasnih deponij všteti v ceno (takse, odškodnine, cena razplaniranja…)</t>
  </si>
  <si>
    <t>Materiali za vgradnjo</t>
  </si>
  <si>
    <t>Za gradnjo je dovoljeno uporabljati samo proizvode, ki imajo pridobljene ustrezne listine o skladnosti in so skladni s slovenskimi tehničnimi predpisi in slovenskimi standardi. Vsi vgrajeni gradbeni materiali in ostali polizdelki, ki se vgrajujejo v objekt morajo vsebovati vtisnjene ali na drug način razvidne podatke iz katerih je mogoče razbrati in slediti poreklo materiala (serijska številka, tip, št. šarže itd.), najmanj pa izjave o lastnostih, pri čemer morajo biti dokumenti obvezno prevedeni v slovenščino in nostrificirani od pooblaščene institucije v RS</t>
  </si>
  <si>
    <t xml:space="preserve">Skladno s prejšnjo točko je potrebno zbrati vso, po predpisih zahtevano, dokumentacijo o kvaliteti materialov in tehnološkemu postopku gradnje, jo pripraviti in predložiti na primopredaji. V ceno všteti stroške sprotnega dokumentiranja in posredovanja nadzorniku in projektantu vseh dokazil o zanesljivosti objektov, atestov, certifikatov,.... ter sprememb za izdelavo projekta izvedenih del, tako da bo PID projektna dokumentacija izdelana pred internim tehničnim pregledom objekta. </t>
  </si>
  <si>
    <t>Vezano na prejšnji dve točki - Stroški vseh meritev (kot npr. vgrajenih naprav ter regulacija in nastavitve vključno s poročilom in merilnimi listi ter protokolom nastavljenih vrednosti, meritve posameznih slojev nasipov,...) prevozov, drobnega materiala, transportnih stroškov, pridobivanja certifikatov, izdelovanja poročil in pregledov za izdelavo dokazil o zanesljivosti objektov (vodotesnost, zbitost, ustreznost vgrajene opreme,...) in podobno oz. stroški za vso dokumentacijo, ki je potrebna za uspešno opravljen interni tehnični pregled oz. primopredajo.</t>
  </si>
  <si>
    <t>Za vse vgrajene materiale velja, da jih izvajalec lahko predlaga, vendar je pred vgradnjo potrebna potrditev investitorja, nadzora in projektanta. Že pred vgradnjo je obvezno priložiti dokazila o ustreznosti.</t>
  </si>
  <si>
    <t>V ceni je zajeto tudi: droben potrošen material, preizkus tesnosti, spiranje in dezinfekcija, tlačni preizkusi vodovoda in vse potrebne meritve za uspešno opravljen teh. pregled, pridobitev pozitivnih izvedeniških mnenj.</t>
  </si>
  <si>
    <t>Za vsako spremembo je potrebno pridobiti soglasje projektanta in jo zajeti v projekt izvršenih del.</t>
  </si>
  <si>
    <t xml:space="preserve">Gradbeni odpadki </t>
  </si>
  <si>
    <t>Za vse gradbene odpadke je potrebno voditi evidenčne liste, odpadke pa oddati v pooblaščeno zbiralnico; kot dokaz je h gradbeni knjigi potrebno priložiti račun iz zbiralnice. Stroške odvoza, deponiranje in stroške deponije je potrebno všteti v ceno.</t>
  </si>
  <si>
    <t>Stroške deponije odvečnega gradbenega materiala na pooblaščene deponije ali na lokacije za predelavo gradbenih materialov. Dokazila o primernem deponiranju (lokacija in količina materiala) je potrebno redno dostavljati naročniku oziroma nadzornemu organu naročnika.</t>
  </si>
  <si>
    <t xml:space="preserve"> Vse deponije izbere izvajalec, vsi gradbeni odpadki in odvečni materiali postanejo last ponudnika.</t>
  </si>
  <si>
    <t>Ostala in dodatna dela</t>
  </si>
  <si>
    <t xml:space="preserve">Kot dodatna dela (po vpisu in potrditvi v gradbeno knjigo) se obračuna prilagoditev obstoječih komunalnih in inštalacijskih vodov na novopredvideno stanje (rušenje, prestavitev, nadvišanje, obdelave, zamenjave pokrovov, AB venci, zaščita v času gradnje...), nalaganje in odvoz ruševin na stalno deponijo z vključenimi vsemi stroški deponiranja. </t>
  </si>
  <si>
    <t>Upoštevanje celotnega projekta: Izvajalec si mora v fazi razpisa - (pred oddajo ponudbe) ogledati celoten projekt in v ponudbi upoštevati tudi dela, ki jih projekt predpisuje, vendar v popisu niso posebej navedena oz. jih zaradi obsežnosti popisa ni smiselno navajati. Tovrstna dela bo seveda potrebno izvesti, vendar ne bodo priznana kot dodatna dela, ampak je njihovo vrednost potrebno upoštevati v osnovni ponudbi.</t>
  </si>
  <si>
    <t>Vkolikor ni samostojne postavke, v ceno všteta vzpostavitev obstoječega stanja, sanacija poškodb na elementih obstoječih objektov nastalih zaradi izgradnje zaradi del po tem projektu (popravki raznih AB in kamnitih zidov, odstranitev in ponovna vzpostavitev ali sanacija ograj, popravki na fasadah objektov, ureditev linijskih požiralnikov, hortikulturna ureditev...), nalaganje in odvoz ruševin na stalno deponijo z vključenimi vsemi stroški deponiranja.</t>
  </si>
  <si>
    <t>Zunanji izvajalci</t>
  </si>
  <si>
    <t>Izvajalec gradnje mora izvajalcu gospodarske javne službe pravočasno sporočiti datume izvajanja preizkusov vodotesnosti vodovodov, da bo upravljavec lahko zagotovil prisotnost nadzora. Za strošek izvajalca javne službe je potrebno pridobiti ponudbo, stroške pa   všteti v ceno.</t>
  </si>
  <si>
    <t xml:space="preserve">Projektantski nadzor in usklajevanje projekta z dejansko ugotovljenim stanjem na terenu. Izvajalec si mora od projektanta pridobiti ponudbo, stroške pa všteti v ceno. </t>
  </si>
  <si>
    <t>Končna dokumentacija</t>
  </si>
  <si>
    <t>Geodetski posnetek pri odprti trasi (pred zasutjem), predložitev posnetka k dokazilu o zanesljivosti.</t>
  </si>
  <si>
    <t>Izdelava PID projekta v papirni (4 izvodih tiskane obliki) in elektronski obliki skladno s pravilnikom in navodili upravljavca komunalne infrastrukture vključno z vodilno mapo in dokazilom o zanesljivosti, dokumentacija za interni tehnični pregled, izvajalski del dokumentacije.</t>
  </si>
  <si>
    <t>V ceni je zajeta tudi vsa potrebna dokumentacija, ki je potrebna za interni tehnični pregled in za pridobitev uporabnega dovoljenja in vris v kataster GJI (PVE) – Projekt za vpis v uradne evidence.</t>
  </si>
  <si>
    <t>NEPREDVIDENA DELA 10%</t>
  </si>
  <si>
    <t xml:space="preserve">Območje gumiranih plošč NPr </t>
  </si>
  <si>
    <t xml:space="preserve">Izkop trde kamnine – 5. kategorije za temelje, kanalske rove, prepuste, jaške in drenaže, širine do 1,0 m in globine do 1,0 m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</si>
</sst>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dd/\ mmm"/>
    <numFmt numFmtId="165" formatCode="0.0"/>
    <numFmt numFmtId="166" formatCode="#,##0.00\ [$€-1]"/>
    <numFmt numFmtId="167" formatCode="_-* #,##0.00\ [$€-1]_-;\-* #,##0.00\ [$€-1]_-;_-* &quot;-&quot;??\ [$€-1]_-;_-@_-"/>
    <numFmt numFmtId="168" formatCode="_-* #,##0.00\ [$EUR]_-;\-* #,##0.00\ [$EUR]_-;_-* &quot;-&quot;??\ [$EUR]_-;_-@_-"/>
    <numFmt numFmtId="169" formatCode="#,##0.00\ &quot;€&quot;"/>
    <numFmt numFmtId="170" formatCode="0.000"/>
    <numFmt numFmtId="171" formatCode="#,##0.00\ "/>
  </numFmts>
  <fonts count="31" x14ac:knownFonts="1">
    <font>
      <sz val="11"/>
      <color theme="1"/>
      <name val="Calibri"/>
      <family val="2"/>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b/>
      <sz val="10"/>
      <name val="Calibri"/>
      <family val="2"/>
      <charset val="238"/>
      <scheme val="minor"/>
    </font>
    <font>
      <sz val="10"/>
      <color theme="0" tint="-0.34998626667073579"/>
      <name val="Calibri"/>
      <family val="2"/>
      <charset val="238"/>
      <scheme val="minor"/>
    </font>
    <font>
      <sz val="10"/>
      <name val="Calibri"/>
      <family val="2"/>
      <charset val="238"/>
      <scheme val="minor"/>
    </font>
    <font>
      <sz val="10"/>
      <color theme="0" tint="-0.14999847407452621"/>
      <name val="Calibri"/>
      <family val="2"/>
      <charset val="238"/>
      <scheme val="minor"/>
    </font>
    <font>
      <sz val="10"/>
      <color theme="1"/>
      <name val="Calibri"/>
      <family val="2"/>
      <charset val="238"/>
      <scheme val="minor"/>
    </font>
    <font>
      <sz val="10"/>
      <color theme="0"/>
      <name val="Calibri"/>
      <family val="2"/>
      <charset val="238"/>
      <scheme val="minor"/>
    </font>
    <font>
      <sz val="10"/>
      <name val="Arial CE"/>
      <charset val="238"/>
    </font>
    <font>
      <sz val="10"/>
      <name val="Arial CE"/>
      <family val="2"/>
      <charset val="238"/>
    </font>
    <font>
      <b/>
      <sz val="12"/>
      <name val="Arial CE"/>
      <charset val="238"/>
    </font>
    <font>
      <b/>
      <sz val="10"/>
      <name val="Arial CE"/>
      <family val="2"/>
      <charset val="238"/>
    </font>
    <font>
      <b/>
      <u/>
      <sz val="10"/>
      <name val="Arial"/>
      <family val="2"/>
    </font>
    <font>
      <b/>
      <i/>
      <sz val="10"/>
      <name val="Arial CE"/>
      <family val="2"/>
      <charset val="238"/>
    </font>
    <font>
      <b/>
      <sz val="10"/>
      <name val="Arial CE"/>
      <charset val="238"/>
    </font>
    <font>
      <sz val="10"/>
      <name val="Arial"/>
      <family val="2"/>
      <charset val="238"/>
    </font>
    <font>
      <b/>
      <i/>
      <sz val="10"/>
      <name val="Arial CE"/>
      <charset val="238"/>
    </font>
    <font>
      <b/>
      <u/>
      <sz val="10"/>
      <name val="Arial CE"/>
      <family val="2"/>
      <charset val="238"/>
    </font>
    <font>
      <b/>
      <i/>
      <sz val="11"/>
      <name val="Arial CE"/>
      <family val="2"/>
      <charset val="238"/>
    </font>
    <font>
      <i/>
      <sz val="10"/>
      <name val="Arial CE"/>
      <family val="2"/>
      <charset val="238"/>
    </font>
    <font>
      <b/>
      <sz val="10"/>
      <name val="Arial"/>
      <family val="2"/>
      <charset val="238"/>
    </font>
    <font>
      <b/>
      <sz val="10"/>
      <name val="Arial"/>
      <family val="2"/>
    </font>
    <font>
      <sz val="10"/>
      <color indexed="8"/>
      <name val="Arial"/>
      <family val="2"/>
      <charset val="238"/>
    </font>
    <font>
      <sz val="10"/>
      <name val="Arial"/>
      <charset val="238"/>
    </font>
    <font>
      <b/>
      <sz val="12"/>
      <name val="Arial"/>
      <family val="2"/>
      <charset val="238"/>
    </font>
    <font>
      <b/>
      <sz val="13"/>
      <name val="Arial"/>
      <family val="2"/>
      <charset val="238"/>
    </font>
    <font>
      <sz val="12"/>
      <name val="Arial"/>
      <family val="2"/>
      <charset val="238"/>
    </font>
    <font>
      <sz val="11"/>
      <name val="Arial"/>
      <family val="2"/>
      <charset val="238"/>
    </font>
    <font>
      <b/>
      <sz val="11"/>
      <name val="Arial"/>
      <family val="2"/>
      <charset val="238"/>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style="mediumDashed">
        <color indexed="64"/>
      </top>
      <bottom/>
      <diagonal/>
    </border>
    <border>
      <left/>
      <right/>
      <top/>
      <bottom style="mediumDashed">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4" fontId="2" fillId="0" borderId="0" applyFont="0" applyFill="0" applyBorder="0" applyAlignment="0" applyProtection="0"/>
    <xf numFmtId="0" fontId="17" fillId="0" borderId="0"/>
    <xf numFmtId="0" fontId="24" fillId="0" borderId="0"/>
    <xf numFmtId="0" fontId="25" fillId="0" borderId="0"/>
    <xf numFmtId="0" fontId="1" fillId="0" borderId="0"/>
  </cellStyleXfs>
  <cellXfs count="214">
    <xf numFmtId="0" fontId="0" fillId="0" borderId="0" xfId="0"/>
    <xf numFmtId="0" fontId="4" fillId="2" borderId="1" xfId="0" applyFont="1" applyFill="1" applyBorder="1" applyAlignment="1">
      <alignment horizontal="center"/>
    </xf>
    <xf numFmtId="4" fontId="5" fillId="2" borderId="1" xfId="0" applyNumberFormat="1" applyFont="1" applyFill="1" applyBorder="1" applyAlignment="1">
      <alignment horizontal="right"/>
    </xf>
    <xf numFmtId="2" fontId="6" fillId="2" borderId="1" xfId="0" applyNumberFormat="1" applyFont="1" applyFill="1" applyBorder="1" applyAlignment="1">
      <alignment horizontal="right"/>
    </xf>
    <xf numFmtId="4" fontId="6" fillId="2" borderId="1" xfId="0" applyNumberFormat="1" applyFont="1" applyFill="1" applyBorder="1" applyAlignment="1">
      <alignment horizontal="right"/>
    </xf>
    <xf numFmtId="49" fontId="4" fillId="2" borderId="1" xfId="0" applyNumberFormat="1" applyFont="1" applyFill="1" applyBorder="1" applyAlignment="1">
      <alignment wrapText="1"/>
    </xf>
    <xf numFmtId="2" fontId="4" fillId="2" borderId="1" xfId="0" applyNumberFormat="1" applyFont="1" applyFill="1" applyBorder="1" applyAlignment="1">
      <alignment horizontal="center"/>
    </xf>
    <xf numFmtId="4" fontId="4" fillId="2" borderId="1" xfId="0" applyNumberFormat="1" applyFont="1" applyFill="1" applyBorder="1" applyAlignment="1">
      <alignment horizontal="center"/>
    </xf>
    <xf numFmtId="0" fontId="6" fillId="3" borderId="1" xfId="0" applyFont="1" applyFill="1" applyBorder="1" applyAlignment="1">
      <alignment horizontal="center"/>
    </xf>
    <xf numFmtId="4" fontId="7" fillId="3" borderId="1" xfId="0" applyNumberFormat="1" applyFont="1" applyFill="1" applyBorder="1" applyAlignment="1">
      <alignment horizontal="right"/>
    </xf>
    <xf numFmtId="2" fontId="6" fillId="3" borderId="1" xfId="0" applyNumberFormat="1" applyFont="1" applyFill="1" applyBorder="1" applyAlignment="1">
      <alignment horizontal="right"/>
    </xf>
    <xf numFmtId="4" fontId="8" fillId="3" borderId="1" xfId="0" applyNumberFormat="1" applyFont="1" applyFill="1" applyBorder="1" applyAlignment="1">
      <alignment horizontal="right"/>
    </xf>
    <xf numFmtId="0" fontId="6" fillId="0" borderId="1" xfId="0" applyFont="1" applyBorder="1" applyAlignment="1">
      <alignment horizontal="center"/>
    </xf>
    <xf numFmtId="49" fontId="6" fillId="0" borderId="1" xfId="0" applyNumberFormat="1" applyFont="1" applyBorder="1" applyAlignment="1">
      <alignment wrapText="1"/>
    </xf>
    <xf numFmtId="2" fontId="6" fillId="0" borderId="1" xfId="0" applyNumberFormat="1" applyFont="1" applyBorder="1" applyAlignment="1">
      <alignment horizontal="right"/>
    </xf>
    <xf numFmtId="4" fontId="6" fillId="0" borderId="1" xfId="0" applyNumberFormat="1" applyFont="1" applyBorder="1" applyAlignment="1">
      <alignment horizontal="right"/>
    </xf>
    <xf numFmtId="4" fontId="7" fillId="3" borderId="7" xfId="0" applyNumberFormat="1" applyFont="1" applyFill="1" applyBorder="1" applyAlignment="1">
      <alignment horizontal="right"/>
    </xf>
    <xf numFmtId="2" fontId="6" fillId="3" borderId="7" xfId="0" applyNumberFormat="1" applyFont="1" applyFill="1" applyBorder="1" applyAlignment="1">
      <alignment horizontal="right"/>
    </xf>
    <xf numFmtId="4" fontId="4" fillId="3" borderId="7" xfId="0" applyNumberFormat="1" applyFont="1" applyFill="1" applyBorder="1" applyAlignment="1">
      <alignment horizontal="right"/>
    </xf>
    <xf numFmtId="2" fontId="4" fillId="0" borderId="8" xfId="0" applyNumberFormat="1" applyFont="1" applyBorder="1" applyAlignment="1">
      <alignment horizontal="left"/>
    </xf>
    <xf numFmtId="2" fontId="4" fillId="0" borderId="8" xfId="0" applyNumberFormat="1" applyFont="1" applyBorder="1" applyAlignment="1">
      <alignment horizontal="left" wrapText="1"/>
    </xf>
    <xf numFmtId="4" fontId="9" fillId="0" borderId="8" xfId="0" applyNumberFormat="1" applyFont="1" applyBorder="1" applyAlignment="1">
      <alignment horizontal="right"/>
    </xf>
    <xf numFmtId="2" fontId="6" fillId="0" borderId="8" xfId="0" applyNumberFormat="1" applyFont="1" applyBorder="1" applyAlignment="1">
      <alignment horizontal="right"/>
    </xf>
    <xf numFmtId="4" fontId="4" fillId="0" borderId="8" xfId="0" applyNumberFormat="1" applyFont="1" applyBorder="1" applyAlignment="1">
      <alignment horizontal="right"/>
    </xf>
    <xf numFmtId="4" fontId="6" fillId="3" borderId="1" xfId="0" applyNumberFormat="1" applyFont="1" applyFill="1" applyBorder="1" applyAlignment="1">
      <alignment horizontal="right"/>
    </xf>
    <xf numFmtId="49" fontId="6" fillId="0" borderId="1" xfId="0" applyNumberFormat="1" applyFont="1" applyBorder="1" applyAlignment="1">
      <alignment horizontal="left" wrapText="1"/>
    </xf>
    <xf numFmtId="4" fontId="4" fillId="3" borderId="1" xfId="0" applyNumberFormat="1" applyFont="1" applyFill="1" applyBorder="1" applyAlignment="1">
      <alignment horizontal="right"/>
    </xf>
    <xf numFmtId="4" fontId="6" fillId="3" borderId="1" xfId="0" quotePrefix="1" applyNumberFormat="1" applyFont="1" applyFill="1" applyBorder="1" applyAlignment="1">
      <alignment horizontal="right"/>
    </xf>
    <xf numFmtId="4" fontId="6" fillId="0" borderId="1" xfId="0" quotePrefix="1" applyNumberFormat="1" applyFont="1" applyBorder="1" applyAlignment="1">
      <alignment horizontal="right"/>
    </xf>
    <xf numFmtId="4" fontId="6" fillId="3" borderId="7" xfId="0" quotePrefix="1" applyNumberFormat="1" applyFont="1" applyFill="1" applyBorder="1" applyAlignment="1">
      <alignment horizontal="right"/>
    </xf>
    <xf numFmtId="0" fontId="4" fillId="0" borderId="8" xfId="0" applyFont="1" applyBorder="1" applyAlignment="1">
      <alignment horizontal="left" wrapText="1"/>
    </xf>
    <xf numFmtId="4" fontId="6" fillId="0" borderId="8" xfId="0" quotePrefix="1" applyNumberFormat="1" applyFont="1" applyBorder="1" applyAlignment="1">
      <alignment horizontal="right"/>
    </xf>
    <xf numFmtId="164" fontId="6" fillId="3" borderId="1" xfId="0" applyNumberFormat="1" applyFont="1" applyFill="1" applyBorder="1" applyAlignment="1">
      <alignment horizontal="center"/>
    </xf>
    <xf numFmtId="4" fontId="6" fillId="3" borderId="7" xfId="0" applyNumberFormat="1" applyFont="1" applyFill="1" applyBorder="1" applyAlignment="1">
      <alignment horizontal="right"/>
    </xf>
    <xf numFmtId="0" fontId="6" fillId="0" borderId="0" xfId="0" applyFont="1" applyAlignment="1">
      <alignment horizontal="center"/>
    </xf>
    <xf numFmtId="49" fontId="6" fillId="0" borderId="0" xfId="0" applyNumberFormat="1" applyFont="1" applyAlignment="1">
      <alignment wrapText="1"/>
    </xf>
    <xf numFmtId="4" fontId="9" fillId="0" borderId="0" xfId="0" applyNumberFormat="1" applyFont="1" applyAlignment="1">
      <alignment horizontal="right"/>
    </xf>
    <xf numFmtId="2" fontId="6" fillId="0" borderId="0" xfId="0" applyNumberFormat="1" applyFont="1" applyAlignment="1">
      <alignment horizontal="right"/>
    </xf>
    <xf numFmtId="4" fontId="6" fillId="0" borderId="0" xfId="0" applyNumberFormat="1" applyFont="1" applyAlignment="1">
      <alignment horizontal="right"/>
    </xf>
    <xf numFmtId="4" fontId="7" fillId="3" borderId="8" xfId="0" applyNumberFormat="1" applyFont="1" applyFill="1" applyBorder="1" applyAlignment="1">
      <alignment horizontal="right"/>
    </xf>
    <xf numFmtId="2" fontId="9" fillId="0" borderId="8" xfId="0" applyNumberFormat="1" applyFont="1" applyBorder="1" applyAlignment="1">
      <alignment horizontal="center"/>
    </xf>
    <xf numFmtId="0" fontId="6" fillId="0" borderId="1" xfId="0" applyFont="1" applyBorder="1" applyAlignment="1">
      <alignment horizontal="left"/>
    </xf>
    <xf numFmtId="1" fontId="10" fillId="0" borderId="0" xfId="0" applyNumberFormat="1" applyFont="1" applyAlignment="1">
      <alignment horizontal="center"/>
    </xf>
    <xf numFmtId="1" fontId="10" fillId="0" borderId="0" xfId="0" applyNumberFormat="1" applyFont="1" applyAlignment="1">
      <alignment vertical="top" wrapText="1"/>
    </xf>
    <xf numFmtId="1" fontId="10" fillId="0" borderId="0" xfId="0" applyNumberFormat="1" applyFont="1" applyAlignment="1">
      <alignment horizontal="center" vertical="top" wrapText="1"/>
    </xf>
    <xf numFmtId="165" fontId="10" fillId="0" borderId="0" xfId="0" applyNumberFormat="1" applyFont="1" applyAlignment="1">
      <alignment horizontal="right"/>
    </xf>
    <xf numFmtId="166" fontId="11" fillId="0" borderId="0" xfId="1" applyNumberFormat="1" applyFont="1" applyAlignment="1">
      <alignment horizontal="right"/>
    </xf>
    <xf numFmtId="1" fontId="10" fillId="0" borderId="0" xfId="0" applyNumberFormat="1" applyFont="1"/>
    <xf numFmtId="1" fontId="12" fillId="0" borderId="0" xfId="0" applyNumberFormat="1" applyFont="1" applyAlignment="1">
      <alignment vertical="top" wrapText="1"/>
    </xf>
    <xf numFmtId="166" fontId="10" fillId="0" borderId="0" xfId="1" applyNumberFormat="1" applyFont="1" applyAlignment="1">
      <alignment horizontal="right"/>
    </xf>
    <xf numFmtId="1" fontId="11" fillId="0" borderId="0" xfId="0" applyNumberFormat="1" applyFont="1" applyAlignment="1">
      <alignment horizontal="center" vertical="top"/>
    </xf>
    <xf numFmtId="0" fontId="11" fillId="0" borderId="0" xfId="0" applyFont="1" applyAlignment="1" applyProtection="1">
      <alignment vertical="top" wrapText="1"/>
      <protection locked="0"/>
    </xf>
    <xf numFmtId="1" fontId="11" fillId="0" borderId="0" xfId="0" applyNumberFormat="1" applyFont="1" applyAlignment="1">
      <alignment horizontal="center"/>
    </xf>
    <xf numFmtId="165" fontId="11" fillId="0" borderId="0" xfId="0" applyNumberFormat="1" applyFont="1" applyAlignment="1">
      <alignment horizontal="right"/>
    </xf>
    <xf numFmtId="1" fontId="13" fillId="0" borderId="0" xfId="0" applyNumberFormat="1" applyFont="1"/>
    <xf numFmtId="1" fontId="14" fillId="0" borderId="0" xfId="0" applyNumberFormat="1" applyFont="1" applyAlignment="1">
      <alignment horizontal="right" wrapText="1"/>
    </xf>
    <xf numFmtId="165" fontId="13" fillId="0" borderId="0" xfId="0" applyNumberFormat="1" applyFont="1" applyAlignment="1">
      <alignment horizontal="right"/>
    </xf>
    <xf numFmtId="166" fontId="15" fillId="0" borderId="0" xfId="1" applyNumberFormat="1" applyFont="1" applyAlignment="1">
      <alignment horizontal="right"/>
    </xf>
    <xf numFmtId="1" fontId="13" fillId="0" borderId="0" xfId="0" applyNumberFormat="1" applyFont="1" applyAlignment="1">
      <alignment horizontal="right" vertical="top" wrapText="1"/>
    </xf>
    <xf numFmtId="1" fontId="13" fillId="0" borderId="8" xfId="0" applyNumberFormat="1" applyFont="1" applyBorder="1"/>
    <xf numFmtId="165" fontId="13" fillId="0" borderId="8" xfId="0" applyNumberFormat="1" applyFont="1" applyBorder="1" applyAlignment="1">
      <alignment horizontal="right"/>
    </xf>
    <xf numFmtId="166" fontId="15" fillId="0" borderId="8" xfId="1" applyNumberFormat="1" applyFont="1" applyBorder="1" applyAlignment="1">
      <alignment horizontal="right"/>
    </xf>
    <xf numFmtId="0" fontId="13" fillId="0" borderId="0" xfId="0" applyFont="1"/>
    <xf numFmtId="1" fontId="11" fillId="0" borderId="0" xfId="0" applyNumberFormat="1" applyFont="1" applyAlignment="1">
      <alignment vertical="top" wrapText="1"/>
    </xf>
    <xf numFmtId="2" fontId="11" fillId="0" borderId="0" xfId="0" applyNumberFormat="1" applyFont="1" applyAlignment="1">
      <alignment horizontal="right"/>
    </xf>
    <xf numFmtId="1" fontId="10" fillId="0" borderId="0" xfId="0" applyNumberFormat="1" applyFont="1" applyAlignment="1">
      <alignment horizontal="center" vertical="top"/>
    </xf>
    <xf numFmtId="1" fontId="13" fillId="0" borderId="9" xfId="0" applyNumberFormat="1" applyFont="1" applyBorder="1" applyAlignment="1">
      <alignment horizontal="right" vertical="top" wrapText="1"/>
    </xf>
    <xf numFmtId="1" fontId="13" fillId="0" borderId="9" xfId="0" applyNumberFormat="1" applyFont="1" applyBorder="1"/>
    <xf numFmtId="165" fontId="13" fillId="0" borderId="9" xfId="0" applyNumberFormat="1" applyFont="1" applyBorder="1" applyAlignment="1">
      <alignment horizontal="right"/>
    </xf>
    <xf numFmtId="0" fontId="13" fillId="0" borderId="10" xfId="0" applyFont="1" applyBorder="1"/>
    <xf numFmtId="166" fontId="13" fillId="0" borderId="10" xfId="0" applyNumberFormat="1" applyFont="1" applyBorder="1"/>
    <xf numFmtId="4" fontId="10" fillId="0" borderId="0" xfId="0" applyNumberFormat="1" applyFont="1" applyAlignment="1">
      <alignment horizontal="right"/>
    </xf>
    <xf numFmtId="1" fontId="19" fillId="0" borderId="0" xfId="0" applyNumberFormat="1" applyFont="1" applyAlignment="1">
      <alignment vertical="top" wrapText="1"/>
    </xf>
    <xf numFmtId="1" fontId="13" fillId="0" borderId="1" xfId="0" applyNumberFormat="1" applyFont="1" applyBorder="1" applyAlignment="1">
      <alignment vertical="top" wrapText="1"/>
    </xf>
    <xf numFmtId="1" fontId="13" fillId="0" borderId="0" xfId="0" applyNumberFormat="1" applyFont="1" applyAlignment="1">
      <alignment vertical="top" wrapText="1"/>
    </xf>
    <xf numFmtId="4" fontId="13" fillId="0" borderId="0" xfId="0" applyNumberFormat="1" applyFont="1" applyAlignment="1">
      <alignment horizontal="right"/>
    </xf>
    <xf numFmtId="166" fontId="13" fillId="0" borderId="0" xfId="1" applyNumberFormat="1" applyFont="1" applyAlignment="1">
      <alignment horizontal="right"/>
    </xf>
    <xf numFmtId="1" fontId="13" fillId="0" borderId="8" xfId="0" applyNumberFormat="1" applyFont="1" applyBorder="1" applyAlignment="1">
      <alignment horizontal="left" vertical="top" wrapText="1"/>
    </xf>
    <xf numFmtId="1" fontId="13" fillId="0" borderId="8" xfId="0" applyNumberFormat="1" applyFont="1" applyBorder="1" applyAlignment="1">
      <alignment vertical="top" wrapText="1"/>
    </xf>
    <xf numFmtId="4" fontId="13" fillId="0" borderId="8" xfId="0" applyNumberFormat="1" applyFont="1" applyBorder="1" applyAlignment="1">
      <alignment horizontal="right"/>
    </xf>
    <xf numFmtId="1" fontId="13" fillId="0" borderId="0" xfId="0" applyNumberFormat="1" applyFont="1" applyAlignment="1">
      <alignment horizontal="left" vertical="top" wrapText="1"/>
    </xf>
    <xf numFmtId="1" fontId="13" fillId="0" borderId="10" xfId="0" applyNumberFormat="1" applyFont="1" applyBorder="1" applyAlignment="1">
      <alignment vertical="top" wrapText="1"/>
    </xf>
    <xf numFmtId="165" fontId="13" fillId="0" borderId="10" xfId="0" applyNumberFormat="1" applyFont="1" applyBorder="1" applyAlignment="1">
      <alignment horizontal="right"/>
    </xf>
    <xf numFmtId="4" fontId="13" fillId="0" borderId="10" xfId="0" applyNumberFormat="1" applyFont="1" applyBorder="1" applyAlignment="1">
      <alignment horizontal="right"/>
    </xf>
    <xf numFmtId="1" fontId="16" fillId="0" borderId="0" xfId="0" applyNumberFormat="1" applyFont="1" applyAlignment="1">
      <alignment vertical="top" wrapText="1"/>
    </xf>
    <xf numFmtId="1" fontId="16" fillId="0" borderId="0" xfId="0" applyNumberFormat="1" applyFont="1" applyAlignment="1">
      <alignment horizontal="center"/>
    </xf>
    <xf numFmtId="165" fontId="16" fillId="0" borderId="0" xfId="0" applyNumberFormat="1" applyFont="1" applyAlignment="1">
      <alignment horizontal="right"/>
    </xf>
    <xf numFmtId="4" fontId="16" fillId="0" borderId="0" xfId="0" applyNumberFormat="1" applyFont="1" applyAlignment="1">
      <alignment horizontal="right"/>
    </xf>
    <xf numFmtId="166" fontId="16" fillId="0" borderId="0" xfId="1" applyNumberFormat="1" applyFont="1" applyAlignment="1">
      <alignment horizontal="right"/>
    </xf>
    <xf numFmtId="0" fontId="10" fillId="0" borderId="0" xfId="0" applyFont="1"/>
    <xf numFmtId="166" fontId="10" fillId="0" borderId="0" xfId="0" applyNumberFormat="1" applyFont="1"/>
    <xf numFmtId="1" fontId="13" fillId="0" borderId="11" xfId="0" applyNumberFormat="1" applyFont="1" applyBorder="1" applyAlignment="1">
      <alignment vertical="top" wrapText="1"/>
    </xf>
    <xf numFmtId="166" fontId="13" fillId="0" borderId="11" xfId="1" applyNumberFormat="1" applyFont="1" applyBorder="1" applyAlignment="1">
      <alignment horizontal="right"/>
    </xf>
    <xf numFmtId="165" fontId="13" fillId="0" borderId="11" xfId="0" applyNumberFormat="1" applyFont="1" applyBorder="1" applyAlignment="1">
      <alignment horizontal="right"/>
    </xf>
    <xf numFmtId="4" fontId="13" fillId="0" borderId="11" xfId="0" applyNumberFormat="1" applyFont="1" applyBorder="1" applyAlignment="1">
      <alignment horizontal="right"/>
    </xf>
    <xf numFmtId="0" fontId="20" fillId="0" borderId="0" xfId="0" applyFont="1" applyAlignment="1" applyProtection="1">
      <alignment horizontal="left" vertical="top" wrapText="1"/>
      <protection locked="0"/>
    </xf>
    <xf numFmtId="1" fontId="21" fillId="0" borderId="0" xfId="0" applyNumberFormat="1" applyFont="1" applyAlignment="1">
      <alignment vertical="top" wrapText="1"/>
    </xf>
    <xf numFmtId="1" fontId="22" fillId="0" borderId="0" xfId="0" applyNumberFormat="1" applyFont="1" applyAlignment="1">
      <alignment horizontal="center" wrapText="1"/>
    </xf>
    <xf numFmtId="1" fontId="13" fillId="0" borderId="0" xfId="0" applyNumberFormat="1" applyFont="1" applyAlignment="1">
      <alignment horizontal="center"/>
    </xf>
    <xf numFmtId="1" fontId="23" fillId="0" borderId="9" xfId="0" applyNumberFormat="1" applyFont="1" applyBorder="1" applyAlignment="1">
      <alignment horizontal="right" wrapText="1"/>
    </xf>
    <xf numFmtId="1" fontId="13" fillId="0" borderId="9" xfId="0" applyNumberFormat="1" applyFont="1" applyBorder="1" applyAlignment="1">
      <alignment horizontal="center"/>
    </xf>
    <xf numFmtId="1" fontId="23" fillId="0" borderId="0" xfId="0" applyNumberFormat="1" applyFont="1" applyAlignment="1">
      <alignment horizontal="right" wrapText="1"/>
    </xf>
    <xf numFmtId="0" fontId="0" fillId="0" borderId="1" xfId="0" applyBorder="1"/>
    <xf numFmtId="169" fontId="0" fillId="0" borderId="1" xfId="0" applyNumberFormat="1" applyBorder="1"/>
    <xf numFmtId="0" fontId="3" fillId="4" borderId="1" xfId="0" applyFont="1" applyFill="1" applyBorder="1"/>
    <xf numFmtId="0" fontId="3" fillId="4" borderId="1" xfId="0" applyFont="1" applyFill="1" applyBorder="1" applyAlignment="1">
      <alignment horizontal="right"/>
    </xf>
    <xf numFmtId="169" fontId="3" fillId="4" borderId="1" xfId="0" applyNumberFormat="1" applyFont="1" applyFill="1" applyBorder="1"/>
    <xf numFmtId="0" fontId="4" fillId="0" borderId="8" xfId="0" applyFont="1" applyBorder="1" applyAlignment="1">
      <alignment horizontal="left"/>
    </xf>
    <xf numFmtId="1" fontId="14" fillId="0" borderId="0" xfId="0" applyNumberFormat="1" applyFont="1" applyAlignment="1">
      <alignment wrapText="1"/>
    </xf>
    <xf numFmtId="0" fontId="6" fillId="0" borderId="1" xfId="0" applyFont="1" applyBorder="1" applyAlignment="1">
      <alignment horizontal="left" wrapText="1"/>
    </xf>
    <xf numFmtId="0" fontId="4" fillId="0" borderId="8" xfId="0" applyFont="1" applyBorder="1" applyAlignment="1">
      <alignment horizontal="left"/>
    </xf>
    <xf numFmtId="166" fontId="10" fillId="0" borderId="0" xfId="1" applyNumberFormat="1" applyFont="1" applyFill="1" applyAlignment="1">
      <alignment horizontal="right"/>
    </xf>
    <xf numFmtId="166" fontId="11" fillId="0" borderId="0" xfId="1" applyNumberFormat="1" applyFont="1" applyFill="1" applyAlignment="1">
      <alignment horizontal="right"/>
    </xf>
    <xf numFmtId="166" fontId="15" fillId="0" borderId="0" xfId="1" applyNumberFormat="1" applyFont="1" applyFill="1" applyBorder="1" applyAlignment="1">
      <alignment horizontal="right"/>
    </xf>
    <xf numFmtId="167" fontId="11" fillId="0" borderId="0" xfId="1" applyNumberFormat="1" applyFont="1" applyFill="1" applyAlignment="1">
      <alignment horizontal="right"/>
    </xf>
    <xf numFmtId="0" fontId="18" fillId="0" borderId="0" xfId="0" applyFont="1" applyAlignment="1" applyProtection="1">
      <alignment vertical="top" wrapText="1"/>
      <protection locked="0"/>
    </xf>
    <xf numFmtId="166" fontId="15" fillId="0" borderId="8" xfId="1" applyNumberFormat="1" applyFont="1" applyFill="1" applyBorder="1" applyAlignment="1">
      <alignment horizontal="right"/>
    </xf>
    <xf numFmtId="168" fontId="13" fillId="0" borderId="0" xfId="1" applyNumberFormat="1" applyFont="1" applyFill="1"/>
    <xf numFmtId="170" fontId="11" fillId="0" borderId="0" xfId="0" applyNumberFormat="1" applyFont="1" applyAlignment="1">
      <alignment horizontal="right"/>
    </xf>
    <xf numFmtId="166" fontId="11" fillId="0" borderId="9" xfId="1" applyNumberFormat="1" applyFont="1" applyFill="1" applyBorder="1" applyAlignment="1">
      <alignment horizontal="right"/>
    </xf>
    <xf numFmtId="166" fontId="18" fillId="0" borderId="9" xfId="1" applyNumberFormat="1" applyFont="1" applyFill="1" applyBorder="1" applyAlignment="1">
      <alignment horizontal="right"/>
    </xf>
    <xf numFmtId="2" fontId="13" fillId="0" borderId="0" xfId="0" applyNumberFormat="1" applyFont="1" applyAlignment="1">
      <alignment horizontal="right"/>
    </xf>
    <xf numFmtId="168" fontId="11" fillId="0" borderId="0" xfId="1" applyNumberFormat="1" applyFont="1" applyFill="1" applyBorder="1" applyAlignment="1">
      <alignment horizontal="right"/>
    </xf>
    <xf numFmtId="168" fontId="16" fillId="0" borderId="0" xfId="1" applyNumberFormat="1" applyFont="1" applyFill="1" applyBorder="1" applyAlignment="1">
      <alignment horizontal="right"/>
    </xf>
    <xf numFmtId="0" fontId="0" fillId="0" borderId="1" xfId="0" applyBorder="1" applyAlignment="1">
      <alignment wrapText="1"/>
    </xf>
    <xf numFmtId="0" fontId="4" fillId="0" borderId="8" xfId="0" applyFont="1" applyBorder="1" applyAlignment="1">
      <alignment horizontal="left"/>
    </xf>
    <xf numFmtId="1" fontId="14" fillId="0" borderId="0" xfId="0" applyNumberFormat="1" applyFont="1" applyAlignment="1">
      <alignment wrapText="1"/>
    </xf>
    <xf numFmtId="0" fontId="0" fillId="0" borderId="0" xfId="0"/>
    <xf numFmtId="0" fontId="0" fillId="0" borderId="15" xfId="0" applyBorder="1"/>
    <xf numFmtId="0" fontId="0" fillId="0" borderId="17" xfId="0" applyBorder="1"/>
    <xf numFmtId="0" fontId="0" fillId="0" borderId="19" xfId="0" applyBorder="1"/>
    <xf numFmtId="0" fontId="0" fillId="0" borderId="21" xfId="0" applyBorder="1"/>
    <xf numFmtId="0" fontId="0" fillId="0" borderId="23" xfId="0" applyBorder="1"/>
    <xf numFmtId="0" fontId="26" fillId="0" borderId="0" xfId="4" applyFont="1" applyBorder="1" applyAlignment="1">
      <alignment horizontal="right" vertical="top" wrapText="1"/>
    </xf>
    <xf numFmtId="0" fontId="27" fillId="0" borderId="0" xfId="4" applyFont="1" applyBorder="1" applyAlignment="1">
      <alignment horizontal="left" vertical="top"/>
    </xf>
    <xf numFmtId="2" fontId="28" fillId="0" borderId="0" xfId="4" applyNumberFormat="1" applyFont="1" applyBorder="1" applyAlignment="1">
      <alignment horizontal="center" vertical="top" wrapText="1"/>
    </xf>
    <xf numFmtId="0" fontId="28" fillId="0" borderId="0" xfId="4" applyFont="1" applyBorder="1" applyAlignment="1">
      <alignment horizontal="left" vertical="top" wrapText="1"/>
    </xf>
    <xf numFmtId="171" fontId="28" fillId="0" borderId="0" xfId="4" applyNumberFormat="1" applyFont="1" applyBorder="1" applyAlignment="1">
      <alignment horizontal="center" vertical="top" wrapText="1"/>
    </xf>
    <xf numFmtId="171" fontId="28" fillId="0" borderId="12" xfId="4" applyNumberFormat="1" applyFont="1" applyBorder="1" applyAlignment="1">
      <alignment horizontal="center" vertical="top" wrapText="1"/>
    </xf>
    <xf numFmtId="0" fontId="1" fillId="0" borderId="0" xfId="5"/>
    <xf numFmtId="0" fontId="29" fillId="0" borderId="0" xfId="4" applyFont="1" applyBorder="1" applyAlignment="1">
      <alignment horizontal="left" vertical="top"/>
    </xf>
    <xf numFmtId="0" fontId="29" fillId="0" borderId="0" xfId="4" applyFont="1" applyBorder="1" applyAlignment="1">
      <alignment horizontal="left" vertical="top" wrapText="1"/>
    </xf>
    <xf numFmtId="0" fontId="29" fillId="0" borderId="12" xfId="4" applyFont="1" applyBorder="1" applyAlignment="1">
      <alignment horizontal="left" vertical="top" wrapText="1"/>
    </xf>
    <xf numFmtId="0" fontId="22" fillId="0" borderId="0" xfId="4" applyFont="1" applyBorder="1"/>
    <xf numFmtId="0" fontId="17" fillId="0" borderId="0" xfId="4" applyFont="1" applyBorder="1"/>
    <xf numFmtId="0" fontId="17" fillId="0" borderId="12" xfId="4" applyFont="1" applyBorder="1"/>
    <xf numFmtId="0" fontId="30" fillId="0" borderId="0" xfId="4" applyFont="1" applyBorder="1"/>
    <xf numFmtId="0" fontId="17" fillId="0" borderId="0" xfId="4" applyFont="1" applyBorder="1" applyAlignment="1">
      <alignment horizontal="center"/>
    </xf>
    <xf numFmtId="4" fontId="0" fillId="0" borderId="16" xfId="0" applyNumberFormat="1" applyBorder="1"/>
    <xf numFmtId="4" fontId="0" fillId="0" borderId="18" xfId="0" applyNumberFormat="1" applyBorder="1"/>
    <xf numFmtId="4" fontId="0" fillId="0" borderId="20" xfId="0" applyNumberFormat="1" applyBorder="1"/>
    <xf numFmtId="4" fontId="0" fillId="0" borderId="24" xfId="0" applyNumberFormat="1" applyBorder="1"/>
    <xf numFmtId="4" fontId="0" fillId="0" borderId="22" xfId="0" applyNumberFormat="1" applyBorder="1"/>
    <xf numFmtId="0" fontId="0" fillId="0" borderId="0" xfId="0"/>
    <xf numFmtId="0" fontId="29" fillId="0" borderId="0" xfId="4" applyFont="1" applyFill="1" applyBorder="1" applyAlignment="1">
      <alignment horizontal="left" vertical="top" wrapText="1"/>
    </xf>
    <xf numFmtId="0" fontId="29" fillId="0" borderId="0" xfId="4" applyFont="1" applyFill="1" applyBorder="1" applyAlignment="1">
      <alignment vertical="top" wrapText="1"/>
    </xf>
    <xf numFmtId="0" fontId="29" fillId="0" borderId="12" xfId="4" applyFont="1" applyFill="1" applyBorder="1" applyAlignment="1">
      <alignment vertical="top" wrapText="1"/>
    </xf>
    <xf numFmtId="0" fontId="29" fillId="0" borderId="13" xfId="4" applyFont="1" applyFill="1" applyBorder="1" applyAlignment="1">
      <alignment horizontal="left" vertical="top" wrapText="1"/>
    </xf>
    <xf numFmtId="0" fontId="29" fillId="0" borderId="13" xfId="4" applyFont="1" applyFill="1" applyBorder="1" applyAlignment="1">
      <alignment vertical="top" wrapText="1"/>
    </xf>
    <xf numFmtId="0" fontId="29" fillId="0" borderId="14" xfId="4" applyFont="1" applyFill="1" applyBorder="1" applyAlignment="1">
      <alignment vertical="top" wrapText="1"/>
    </xf>
    <xf numFmtId="0" fontId="30" fillId="0" borderId="0" xfId="4" applyFont="1" applyBorder="1" applyAlignment="1">
      <alignment horizontal="left" vertical="top" wrapText="1"/>
    </xf>
    <xf numFmtId="0" fontId="30" fillId="0" borderId="0" xfId="4" quotePrefix="1" applyFont="1" applyBorder="1" applyAlignment="1">
      <alignment horizontal="left" vertical="top" wrapText="1"/>
    </xf>
    <xf numFmtId="0" fontId="30" fillId="0" borderId="12" xfId="4" quotePrefix="1" applyFont="1" applyBorder="1" applyAlignment="1">
      <alignment horizontal="left" vertical="top" wrapText="1"/>
    </xf>
    <xf numFmtId="0" fontId="29" fillId="0" borderId="0" xfId="4" applyFont="1" applyBorder="1" applyAlignment="1">
      <alignment horizontal="left" vertical="top" wrapText="1"/>
    </xf>
    <xf numFmtId="0" fontId="29" fillId="0" borderId="12" xfId="4" applyFont="1" applyBorder="1" applyAlignment="1">
      <alignment horizontal="left" vertical="top" wrapText="1"/>
    </xf>
    <xf numFmtId="0" fontId="29" fillId="0" borderId="0" xfId="4" applyFont="1" applyBorder="1" applyAlignment="1">
      <alignment vertical="top" wrapText="1"/>
    </xf>
    <xf numFmtId="0" fontId="17" fillId="0" borderId="0" xfId="4" applyFont="1" applyBorder="1" applyAlignment="1">
      <alignment vertical="top" wrapText="1"/>
    </xf>
    <xf numFmtId="0" fontId="17" fillId="0" borderId="12" xfId="4" applyFont="1" applyBorder="1" applyAlignment="1">
      <alignment vertical="top" wrapText="1"/>
    </xf>
    <xf numFmtId="0" fontId="29" fillId="0" borderId="13" xfId="4" applyFont="1" applyBorder="1" applyAlignment="1">
      <alignment horizontal="left" vertical="top" wrapText="1"/>
    </xf>
    <xf numFmtId="0" fontId="29" fillId="0" borderId="14" xfId="4" applyFont="1" applyBorder="1" applyAlignment="1">
      <alignment horizontal="left" vertical="top" wrapText="1"/>
    </xf>
    <xf numFmtId="0" fontId="29" fillId="0" borderId="0" xfId="4" applyFont="1" applyBorder="1" applyAlignment="1">
      <alignment vertical="top"/>
    </xf>
    <xf numFmtId="0" fontId="29" fillId="0" borderId="12" xfId="4" applyFont="1" applyBorder="1" applyAlignment="1">
      <alignment vertical="top"/>
    </xf>
    <xf numFmtId="0" fontId="29" fillId="0" borderId="12" xfId="4" applyFont="1" applyBorder="1" applyAlignment="1">
      <alignment vertical="top" wrapText="1"/>
    </xf>
    <xf numFmtId="0" fontId="29" fillId="0" borderId="13" xfId="4" applyFont="1" applyBorder="1" applyAlignment="1">
      <alignment vertical="top"/>
    </xf>
    <xf numFmtId="0" fontId="29" fillId="0" borderId="14" xfId="4" applyFont="1" applyBorder="1" applyAlignment="1">
      <alignment vertical="top"/>
    </xf>
    <xf numFmtId="0" fontId="29" fillId="0" borderId="0" xfId="4" quotePrefix="1" applyFont="1" applyFill="1" applyBorder="1" applyAlignment="1">
      <alignment horizontal="left" vertical="top" wrapText="1"/>
    </xf>
    <xf numFmtId="0" fontId="17" fillId="0" borderId="0" xfId="4" applyFont="1" applyBorder="1" applyAlignment="1">
      <alignment wrapText="1"/>
    </xf>
    <xf numFmtId="0" fontId="17" fillId="0" borderId="12" xfId="4" applyFont="1" applyBorder="1" applyAlignment="1">
      <alignment wrapText="1"/>
    </xf>
    <xf numFmtId="0" fontId="29" fillId="0" borderId="0" xfId="4" quotePrefix="1" applyFont="1" applyBorder="1" applyAlignment="1">
      <alignment horizontal="left" vertical="top" wrapText="1"/>
    </xf>
    <xf numFmtId="0" fontId="17" fillId="0" borderId="0" xfId="4" applyFont="1" applyBorder="1" applyAlignment="1">
      <alignment horizontal="left" vertical="top" wrapText="1"/>
    </xf>
    <xf numFmtId="0" fontId="17" fillId="0" borderId="12" xfId="4" applyFont="1" applyBorder="1" applyAlignment="1">
      <alignment horizontal="left" vertical="top" wrapText="1"/>
    </xf>
    <xf numFmtId="0" fontId="29" fillId="0" borderId="13" xfId="4" quotePrefix="1" applyFont="1" applyBorder="1" applyAlignment="1">
      <alignment horizontal="left" vertical="top" wrapText="1"/>
    </xf>
    <xf numFmtId="0" fontId="29" fillId="0" borderId="12" xfId="4" quotePrefix="1" applyFont="1" applyBorder="1" applyAlignment="1">
      <alignment horizontal="left" vertical="top" wrapText="1"/>
    </xf>
    <xf numFmtId="0" fontId="30" fillId="0" borderId="12" xfId="4" applyFont="1" applyBorder="1" applyAlignment="1">
      <alignment horizontal="left" vertical="top" wrapText="1"/>
    </xf>
    <xf numFmtId="0" fontId="6" fillId="0" borderId="2" xfId="0" applyFont="1" applyBorder="1" applyAlignment="1">
      <alignment horizontal="left"/>
    </xf>
    <xf numFmtId="0" fontId="6" fillId="0" borderId="8" xfId="0" applyFont="1" applyBorder="1" applyAlignment="1">
      <alignment horizontal="left"/>
    </xf>
    <xf numFmtId="0" fontId="4" fillId="0" borderId="2" xfId="0" applyFont="1" applyBorder="1" applyAlignment="1">
      <alignment horizontal="left"/>
    </xf>
    <xf numFmtId="0" fontId="4" fillId="0" borderId="8" xfId="0" applyFont="1" applyBorder="1" applyAlignment="1">
      <alignment horizontal="left"/>
    </xf>
    <xf numFmtId="0" fontId="6" fillId="3" borderId="2" xfId="0" applyFont="1" applyFill="1" applyBorder="1" applyAlignment="1">
      <alignment horizontal="left"/>
    </xf>
    <xf numFmtId="0" fontId="6" fillId="3" borderId="3" xfId="0" applyFont="1" applyFill="1" applyBorder="1" applyAlignment="1">
      <alignment horizontal="left"/>
    </xf>
    <xf numFmtId="4" fontId="4" fillId="3" borderId="2" xfId="0" applyNumberFormat="1" applyFont="1" applyFill="1" applyBorder="1" applyAlignment="1">
      <alignment horizontal="left"/>
    </xf>
    <xf numFmtId="4" fontId="4" fillId="3" borderId="8" xfId="0" applyNumberFormat="1" applyFont="1" applyFill="1" applyBorder="1" applyAlignment="1">
      <alignment horizontal="left"/>
    </xf>
    <xf numFmtId="4" fontId="4" fillId="3" borderId="3" xfId="0" applyNumberFormat="1" applyFont="1" applyFill="1" applyBorder="1" applyAlignment="1">
      <alignment horizontal="left"/>
    </xf>
    <xf numFmtId="0" fontId="4" fillId="3" borderId="4"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4" fillId="3" borderId="2" xfId="0" applyFont="1" applyFill="1" applyBorder="1" applyAlignment="1">
      <alignment horizontal="left"/>
    </xf>
    <xf numFmtId="0" fontId="4" fillId="3" borderId="8" xfId="0" applyFont="1" applyFill="1" applyBorder="1" applyAlignment="1">
      <alignment horizontal="left"/>
    </xf>
    <xf numFmtId="0" fontId="4" fillId="3" borderId="1" xfId="0" applyFont="1" applyFill="1" applyBorder="1" applyAlignment="1">
      <alignment horizontal="left"/>
    </xf>
    <xf numFmtId="2" fontId="4" fillId="3" borderId="8" xfId="0" applyNumberFormat="1" applyFont="1" applyFill="1" applyBorder="1" applyAlignment="1">
      <alignment horizontal="center"/>
    </xf>
    <xf numFmtId="2" fontId="4" fillId="3" borderId="3" xfId="0" applyNumberFormat="1" applyFont="1" applyFill="1" applyBorder="1" applyAlignment="1">
      <alignment horizontal="center"/>
    </xf>
    <xf numFmtId="0" fontId="4" fillId="3" borderId="3" xfId="0" applyFont="1" applyFill="1" applyBorder="1" applyAlignment="1">
      <alignment horizontal="left"/>
    </xf>
    <xf numFmtId="49" fontId="6" fillId="3" borderId="2" xfId="0" applyNumberFormat="1" applyFont="1" applyFill="1" applyBorder="1" applyAlignment="1">
      <alignment horizontal="left" wrapText="1"/>
    </xf>
    <xf numFmtId="49" fontId="6" fillId="3" borderId="3" xfId="0" applyNumberFormat="1" applyFont="1" applyFill="1" applyBorder="1" applyAlignment="1">
      <alignment horizontal="left" wrapText="1"/>
    </xf>
    <xf numFmtId="2" fontId="4" fillId="3" borderId="2" xfId="0" applyNumberFormat="1" applyFont="1" applyFill="1" applyBorder="1" applyAlignment="1">
      <alignment horizontal="left"/>
    </xf>
    <xf numFmtId="2" fontId="4" fillId="3" borderId="8" xfId="0" applyNumberFormat="1" applyFont="1" applyFill="1" applyBorder="1" applyAlignment="1">
      <alignment horizontal="left"/>
    </xf>
    <xf numFmtId="2" fontId="4" fillId="3" borderId="3" xfId="0" applyNumberFormat="1" applyFont="1" applyFill="1" applyBorder="1" applyAlignment="1">
      <alignment horizontal="left"/>
    </xf>
    <xf numFmtId="2" fontId="4" fillId="3" borderId="4" xfId="0" applyNumberFormat="1" applyFont="1" applyFill="1" applyBorder="1" applyAlignment="1">
      <alignment horizontal="left"/>
    </xf>
    <xf numFmtId="2" fontId="4" fillId="3" borderId="5" xfId="0" applyNumberFormat="1" applyFont="1" applyFill="1" applyBorder="1" applyAlignment="1">
      <alignment horizontal="left"/>
    </xf>
    <xf numFmtId="2" fontId="4" fillId="3" borderId="6" xfId="0" applyNumberFormat="1" applyFont="1" applyFill="1" applyBorder="1" applyAlignment="1">
      <alignment horizontal="left"/>
    </xf>
    <xf numFmtId="1" fontId="14" fillId="0" borderId="0" xfId="0" applyNumberFormat="1" applyFont="1" applyAlignment="1">
      <alignment wrapText="1"/>
    </xf>
    <xf numFmtId="0" fontId="0" fillId="0" borderId="0" xfId="0"/>
  </cellXfs>
  <cellStyles count="6">
    <cellStyle name="Navadno" xfId="0" builtinId="0"/>
    <cellStyle name="Navadno 2" xfId="5"/>
    <cellStyle name="Navadno 3" xfId="2"/>
    <cellStyle name="Navadno 7" xfId="4"/>
    <cellStyle name="Normal_izgled" xfId="3"/>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8"/>
  <sheetViews>
    <sheetView workbookViewId="0">
      <selection activeCell="A24" sqref="A24:G24"/>
    </sheetView>
  </sheetViews>
  <sheetFormatPr defaultColWidth="8.88671875" defaultRowHeight="14.4" x14ac:dyDescent="0.3"/>
  <cols>
    <col min="1" max="16384" width="8.88671875" style="139"/>
  </cols>
  <sheetData>
    <row r="2" spans="1:7" ht="16.8" x14ac:dyDescent="0.3">
      <c r="A2" s="133"/>
      <c r="B2" s="134" t="s">
        <v>419</v>
      </c>
      <c r="C2" s="134"/>
      <c r="D2" s="135"/>
      <c r="E2" s="136"/>
      <c r="F2" s="137"/>
      <c r="G2" s="138"/>
    </row>
    <row r="3" spans="1:7" x14ac:dyDescent="0.3">
      <c r="A3" s="163" t="s">
        <v>420</v>
      </c>
      <c r="B3" s="163"/>
      <c r="C3" s="163"/>
      <c r="D3" s="163"/>
      <c r="E3" s="163"/>
      <c r="F3" s="163"/>
      <c r="G3" s="164"/>
    </row>
    <row r="4" spans="1:7" x14ac:dyDescent="0.3">
      <c r="A4" s="163" t="s">
        <v>421</v>
      </c>
      <c r="B4" s="163"/>
      <c r="C4" s="163"/>
      <c r="D4" s="163"/>
      <c r="E4" s="163"/>
      <c r="F4" s="163"/>
      <c r="G4" s="164"/>
    </row>
    <row r="5" spans="1:7" x14ac:dyDescent="0.3">
      <c r="A5" s="163" t="s">
        <v>422</v>
      </c>
      <c r="B5" s="163"/>
      <c r="C5" s="163"/>
      <c r="D5" s="163"/>
      <c r="E5" s="163"/>
      <c r="F5" s="163"/>
      <c r="G5" s="164"/>
    </row>
    <row r="6" spans="1:7" x14ac:dyDescent="0.3">
      <c r="A6" s="163" t="s">
        <v>423</v>
      </c>
      <c r="B6" s="163"/>
      <c r="C6" s="163"/>
      <c r="D6" s="163"/>
      <c r="E6" s="163"/>
      <c r="F6" s="163"/>
      <c r="G6" s="164"/>
    </row>
    <row r="7" spans="1:7" x14ac:dyDescent="0.3">
      <c r="A7" s="163" t="s">
        <v>424</v>
      </c>
      <c r="B7" s="163"/>
      <c r="C7" s="163"/>
      <c r="D7" s="163"/>
      <c r="E7" s="163"/>
      <c r="F7" s="163"/>
      <c r="G7" s="164"/>
    </row>
    <row r="8" spans="1:7" x14ac:dyDescent="0.3">
      <c r="A8" s="140" t="s">
        <v>425</v>
      </c>
      <c r="B8" s="141"/>
      <c r="C8" s="141"/>
      <c r="D8" s="141"/>
      <c r="E8" s="141"/>
      <c r="F8" s="141"/>
      <c r="G8" s="142"/>
    </row>
    <row r="9" spans="1:7" x14ac:dyDescent="0.3">
      <c r="A9" s="160" t="s">
        <v>426</v>
      </c>
      <c r="B9" s="160"/>
      <c r="C9" s="160"/>
      <c r="D9" s="160"/>
      <c r="E9" s="160"/>
      <c r="F9" s="160"/>
      <c r="G9" s="183"/>
    </row>
    <row r="10" spans="1:7" x14ac:dyDescent="0.3">
      <c r="A10" s="163" t="s">
        <v>427</v>
      </c>
      <c r="B10" s="179"/>
      <c r="C10" s="179"/>
      <c r="D10" s="179"/>
      <c r="E10" s="179"/>
      <c r="F10" s="179"/>
      <c r="G10" s="180"/>
    </row>
    <row r="11" spans="1:7" x14ac:dyDescent="0.3">
      <c r="A11" s="163" t="s">
        <v>428</v>
      </c>
      <c r="B11" s="163"/>
      <c r="C11" s="163"/>
      <c r="D11" s="163"/>
      <c r="E11" s="163"/>
      <c r="F11" s="163"/>
      <c r="G11" s="164"/>
    </row>
    <row r="12" spans="1:7" x14ac:dyDescent="0.3">
      <c r="A12" s="163" t="s">
        <v>429</v>
      </c>
      <c r="B12" s="163"/>
      <c r="C12" s="163"/>
      <c r="D12" s="163"/>
      <c r="E12" s="163"/>
      <c r="F12" s="163"/>
      <c r="G12" s="164"/>
    </row>
    <row r="13" spans="1:7" x14ac:dyDescent="0.3">
      <c r="A13" s="163" t="s">
        <v>430</v>
      </c>
      <c r="B13" s="163"/>
      <c r="C13" s="163"/>
      <c r="D13" s="163"/>
      <c r="E13" s="163"/>
      <c r="F13" s="163"/>
      <c r="G13" s="164"/>
    </row>
    <row r="14" spans="1:7" x14ac:dyDescent="0.3">
      <c r="A14" s="163" t="s">
        <v>431</v>
      </c>
      <c r="B14" s="163"/>
      <c r="C14" s="163"/>
      <c r="D14" s="163"/>
      <c r="E14" s="163"/>
      <c r="F14" s="163"/>
      <c r="G14" s="164"/>
    </row>
    <row r="15" spans="1:7" x14ac:dyDescent="0.3">
      <c r="A15" s="160" t="s">
        <v>432</v>
      </c>
      <c r="B15" s="160"/>
      <c r="C15" s="160"/>
      <c r="D15" s="160"/>
      <c r="E15" s="141"/>
      <c r="F15" s="141"/>
      <c r="G15" s="142"/>
    </row>
    <row r="16" spans="1:7" x14ac:dyDescent="0.3">
      <c r="A16" s="163" t="s">
        <v>433</v>
      </c>
      <c r="B16" s="163"/>
      <c r="C16" s="163"/>
      <c r="D16" s="163"/>
      <c r="E16" s="163"/>
      <c r="F16" s="163"/>
      <c r="G16" s="164"/>
    </row>
    <row r="17" spans="1:7" x14ac:dyDescent="0.3">
      <c r="A17" s="178" t="s">
        <v>434</v>
      </c>
      <c r="B17" s="163"/>
      <c r="C17" s="163"/>
      <c r="D17" s="163"/>
      <c r="E17" s="163"/>
      <c r="F17" s="163"/>
      <c r="G17" s="164"/>
    </row>
    <row r="18" spans="1:7" x14ac:dyDescent="0.3">
      <c r="A18" s="181" t="s">
        <v>435</v>
      </c>
      <c r="B18" s="168"/>
      <c r="C18" s="168"/>
      <c r="D18" s="168"/>
      <c r="E18" s="168"/>
      <c r="F18" s="168"/>
      <c r="G18" s="169"/>
    </row>
    <row r="19" spans="1:7" x14ac:dyDescent="0.3">
      <c r="A19" s="178" t="s">
        <v>436</v>
      </c>
      <c r="B19" s="178"/>
      <c r="C19" s="178"/>
      <c r="D19" s="178"/>
      <c r="E19" s="178"/>
      <c r="F19" s="178"/>
      <c r="G19" s="182"/>
    </row>
    <row r="20" spans="1:7" x14ac:dyDescent="0.3">
      <c r="A20" s="178" t="s">
        <v>437</v>
      </c>
      <c r="B20" s="178"/>
      <c r="C20" s="178"/>
      <c r="D20" s="178"/>
      <c r="E20" s="178"/>
      <c r="F20" s="178"/>
      <c r="G20" s="182"/>
    </row>
    <row r="21" spans="1:7" x14ac:dyDescent="0.3">
      <c r="A21" s="178" t="s">
        <v>438</v>
      </c>
      <c r="B21" s="179"/>
      <c r="C21" s="179"/>
      <c r="D21" s="179"/>
      <c r="E21" s="179"/>
      <c r="F21" s="179"/>
      <c r="G21" s="180"/>
    </row>
    <row r="22" spans="1:7" x14ac:dyDescent="0.3">
      <c r="A22" s="178" t="s">
        <v>439</v>
      </c>
      <c r="B22" s="163"/>
      <c r="C22" s="163"/>
      <c r="D22" s="163"/>
      <c r="E22" s="163"/>
      <c r="F22" s="163"/>
      <c r="G22" s="164"/>
    </row>
    <row r="23" spans="1:7" x14ac:dyDescent="0.3">
      <c r="A23" s="178" t="s">
        <v>440</v>
      </c>
      <c r="B23" s="179"/>
      <c r="C23" s="179"/>
      <c r="D23" s="179"/>
      <c r="E23" s="179"/>
      <c r="F23" s="179"/>
      <c r="G23" s="180"/>
    </row>
    <row r="24" spans="1:7" x14ac:dyDescent="0.3">
      <c r="A24" s="163" t="s">
        <v>441</v>
      </c>
      <c r="B24" s="179"/>
      <c r="C24" s="179"/>
      <c r="D24" s="179"/>
      <c r="E24" s="179"/>
      <c r="F24" s="179"/>
      <c r="G24" s="180"/>
    </row>
    <row r="25" spans="1:7" x14ac:dyDescent="0.3">
      <c r="A25" s="178" t="s">
        <v>442</v>
      </c>
      <c r="B25" s="163"/>
      <c r="C25" s="163"/>
      <c r="D25" s="163"/>
      <c r="E25" s="163"/>
      <c r="F25" s="163"/>
      <c r="G25" s="164"/>
    </row>
    <row r="26" spans="1:7" x14ac:dyDescent="0.3">
      <c r="A26" s="163" t="s">
        <v>443</v>
      </c>
      <c r="B26" s="163"/>
      <c r="C26" s="163"/>
      <c r="D26" s="163"/>
      <c r="E26" s="163"/>
      <c r="F26" s="163"/>
      <c r="G26" s="164"/>
    </row>
    <row r="27" spans="1:7" x14ac:dyDescent="0.3">
      <c r="A27" s="178" t="s">
        <v>444</v>
      </c>
      <c r="B27" s="163"/>
      <c r="C27" s="163"/>
      <c r="D27" s="163"/>
      <c r="E27" s="163"/>
      <c r="F27" s="163"/>
      <c r="G27" s="164"/>
    </row>
    <row r="28" spans="1:7" x14ac:dyDescent="0.3">
      <c r="A28" s="178" t="s">
        <v>445</v>
      </c>
      <c r="B28" s="165"/>
      <c r="C28" s="165"/>
      <c r="D28" s="165"/>
      <c r="E28" s="165"/>
      <c r="F28" s="165"/>
      <c r="G28" s="172"/>
    </row>
    <row r="29" spans="1:7" x14ac:dyDescent="0.3">
      <c r="A29" s="178" t="s">
        <v>446</v>
      </c>
      <c r="B29" s="163"/>
      <c r="C29" s="163"/>
      <c r="D29" s="163"/>
      <c r="E29" s="163"/>
      <c r="F29" s="163"/>
      <c r="G29" s="164"/>
    </row>
    <row r="30" spans="1:7" x14ac:dyDescent="0.3">
      <c r="A30" s="178" t="s">
        <v>447</v>
      </c>
      <c r="B30" s="163"/>
      <c r="C30" s="163"/>
      <c r="D30" s="163"/>
      <c r="E30" s="163"/>
      <c r="F30" s="163"/>
      <c r="G30" s="164"/>
    </row>
    <row r="31" spans="1:7" x14ac:dyDescent="0.3">
      <c r="A31" s="178" t="s">
        <v>448</v>
      </c>
      <c r="B31" s="163"/>
      <c r="C31" s="163"/>
      <c r="D31" s="163"/>
      <c r="E31" s="163"/>
      <c r="F31" s="163"/>
      <c r="G31" s="164"/>
    </row>
    <row r="32" spans="1:7" x14ac:dyDescent="0.3">
      <c r="A32" s="163" t="s">
        <v>449</v>
      </c>
      <c r="B32" s="163"/>
      <c r="C32" s="163"/>
      <c r="D32" s="163"/>
      <c r="E32" s="163"/>
      <c r="F32" s="163"/>
      <c r="G32" s="164"/>
    </row>
    <row r="33" spans="1:7" x14ac:dyDescent="0.3">
      <c r="A33" s="165" t="s">
        <v>450</v>
      </c>
      <c r="B33" s="165"/>
      <c r="C33" s="165"/>
      <c r="D33" s="165"/>
      <c r="E33" s="165"/>
      <c r="F33" s="165"/>
      <c r="G33" s="172"/>
    </row>
    <row r="34" spans="1:7" x14ac:dyDescent="0.3">
      <c r="A34" s="160" t="s">
        <v>451</v>
      </c>
      <c r="B34" s="160"/>
      <c r="C34" s="160"/>
      <c r="D34" s="160"/>
      <c r="E34" s="141"/>
      <c r="F34" s="141"/>
      <c r="G34" s="142"/>
    </row>
    <row r="35" spans="1:7" x14ac:dyDescent="0.3">
      <c r="A35" s="168" t="s">
        <v>452</v>
      </c>
      <c r="B35" s="173"/>
      <c r="C35" s="173"/>
      <c r="D35" s="173"/>
      <c r="E35" s="173"/>
      <c r="F35" s="173"/>
      <c r="G35" s="174"/>
    </row>
    <row r="36" spans="1:7" x14ac:dyDescent="0.3">
      <c r="A36" s="163" t="s">
        <v>453</v>
      </c>
      <c r="B36" s="165"/>
      <c r="C36" s="165"/>
      <c r="D36" s="165"/>
      <c r="E36" s="165"/>
      <c r="F36" s="165"/>
      <c r="G36" s="172"/>
    </row>
    <row r="37" spans="1:7" x14ac:dyDescent="0.3">
      <c r="A37" s="163" t="s">
        <v>454</v>
      </c>
      <c r="B37" s="165"/>
      <c r="C37" s="165"/>
      <c r="D37" s="165"/>
      <c r="E37" s="165"/>
      <c r="F37" s="165"/>
      <c r="G37" s="172"/>
    </row>
    <row r="38" spans="1:7" x14ac:dyDescent="0.3">
      <c r="A38" s="163" t="s">
        <v>455</v>
      </c>
      <c r="B38" s="163"/>
      <c r="C38" s="163"/>
      <c r="D38" s="163"/>
      <c r="E38" s="163"/>
      <c r="F38" s="163"/>
      <c r="G38" s="164"/>
    </row>
    <row r="39" spans="1:7" x14ac:dyDescent="0.3">
      <c r="A39" s="154" t="s">
        <v>456</v>
      </c>
      <c r="B39" s="166"/>
      <c r="C39" s="166"/>
      <c r="D39" s="166"/>
      <c r="E39" s="166"/>
      <c r="F39" s="166"/>
      <c r="G39" s="167"/>
    </row>
    <row r="40" spans="1:7" x14ac:dyDescent="0.3">
      <c r="A40" s="175" t="s">
        <v>457</v>
      </c>
      <c r="B40" s="166"/>
      <c r="C40" s="166"/>
      <c r="D40" s="166"/>
      <c r="E40" s="166"/>
      <c r="F40" s="166"/>
      <c r="G40" s="167"/>
    </row>
    <row r="41" spans="1:7" x14ac:dyDescent="0.3">
      <c r="A41" s="163" t="s">
        <v>458</v>
      </c>
      <c r="B41" s="170"/>
      <c r="C41" s="170"/>
      <c r="D41" s="170"/>
      <c r="E41" s="170"/>
      <c r="F41" s="170"/>
      <c r="G41" s="171"/>
    </row>
    <row r="42" spans="1:7" x14ac:dyDescent="0.3">
      <c r="A42" s="163" t="s">
        <v>459</v>
      </c>
      <c r="B42" s="170"/>
      <c r="C42" s="170"/>
      <c r="D42" s="170"/>
      <c r="E42" s="170"/>
      <c r="F42" s="170"/>
      <c r="G42" s="171"/>
    </row>
    <row r="43" spans="1:7" x14ac:dyDescent="0.3">
      <c r="A43" s="163" t="s">
        <v>460</v>
      </c>
      <c r="B43" s="176"/>
      <c r="C43" s="176"/>
      <c r="D43" s="176"/>
      <c r="E43" s="176"/>
      <c r="F43" s="176"/>
      <c r="G43" s="177"/>
    </row>
    <row r="44" spans="1:7" x14ac:dyDescent="0.3">
      <c r="A44" s="163" t="s">
        <v>461</v>
      </c>
      <c r="B44" s="166"/>
      <c r="C44" s="166"/>
      <c r="D44" s="166"/>
      <c r="E44" s="166"/>
      <c r="F44" s="166"/>
      <c r="G44" s="167"/>
    </row>
    <row r="45" spans="1:7" x14ac:dyDescent="0.3">
      <c r="A45" s="163" t="s">
        <v>462</v>
      </c>
      <c r="B45" s="166"/>
      <c r="C45" s="166"/>
      <c r="D45" s="166"/>
      <c r="E45" s="166"/>
      <c r="F45" s="166"/>
      <c r="G45" s="167"/>
    </row>
    <row r="46" spans="1:7" x14ac:dyDescent="0.3">
      <c r="A46" s="143" t="s">
        <v>463</v>
      </c>
      <c r="B46" s="144"/>
      <c r="C46" s="144"/>
      <c r="D46" s="144"/>
      <c r="E46" s="144"/>
      <c r="F46" s="144"/>
      <c r="G46" s="145"/>
    </row>
    <row r="47" spans="1:7" x14ac:dyDescent="0.3">
      <c r="A47" s="163" t="s">
        <v>464</v>
      </c>
      <c r="B47" s="163"/>
      <c r="C47" s="163"/>
      <c r="D47" s="163"/>
      <c r="E47" s="163"/>
      <c r="F47" s="163"/>
      <c r="G47" s="164"/>
    </row>
    <row r="48" spans="1:7" x14ac:dyDescent="0.3">
      <c r="A48" s="168" t="s">
        <v>465</v>
      </c>
      <c r="B48" s="168"/>
      <c r="C48" s="168"/>
      <c r="D48" s="168"/>
      <c r="E48" s="168"/>
      <c r="F48" s="168"/>
      <c r="G48" s="169"/>
    </row>
    <row r="49" spans="1:7" x14ac:dyDescent="0.3">
      <c r="A49" s="163" t="s">
        <v>466</v>
      </c>
      <c r="B49" s="170"/>
      <c r="C49" s="170"/>
      <c r="D49" s="170"/>
      <c r="E49" s="170"/>
      <c r="F49" s="170"/>
      <c r="G49" s="171"/>
    </row>
    <row r="50" spans="1:7" x14ac:dyDescent="0.3">
      <c r="A50" s="165" t="s">
        <v>467</v>
      </c>
      <c r="B50" s="166"/>
      <c r="C50" s="166"/>
      <c r="D50" s="166"/>
      <c r="E50" s="166"/>
      <c r="F50" s="166"/>
      <c r="G50" s="167"/>
    </row>
    <row r="51" spans="1:7" x14ac:dyDescent="0.3">
      <c r="A51" s="165" t="s">
        <v>468</v>
      </c>
      <c r="B51" s="166"/>
      <c r="C51" s="166"/>
      <c r="D51" s="166"/>
      <c r="E51" s="166"/>
      <c r="F51" s="166"/>
      <c r="G51" s="167"/>
    </row>
    <row r="52" spans="1:7" x14ac:dyDescent="0.3">
      <c r="A52" s="165" t="s">
        <v>469</v>
      </c>
      <c r="B52" s="165"/>
      <c r="C52" s="165"/>
      <c r="D52" s="165"/>
      <c r="E52" s="165"/>
      <c r="F52" s="165"/>
      <c r="G52" s="172"/>
    </row>
    <row r="53" spans="1:7" x14ac:dyDescent="0.3">
      <c r="A53" s="146" t="s">
        <v>470</v>
      </c>
      <c r="B53" s="144"/>
      <c r="C53" s="144"/>
      <c r="D53" s="144"/>
      <c r="E53" s="144"/>
      <c r="F53" s="144"/>
      <c r="G53" s="145"/>
    </row>
    <row r="54" spans="1:7" x14ac:dyDescent="0.3">
      <c r="A54" s="163" t="s">
        <v>471</v>
      </c>
      <c r="B54" s="166"/>
      <c r="C54" s="166"/>
      <c r="D54" s="166"/>
      <c r="E54" s="166"/>
      <c r="F54" s="166"/>
      <c r="G54" s="167"/>
    </row>
    <row r="55" spans="1:7" x14ac:dyDescent="0.3">
      <c r="A55" s="163" t="s">
        <v>472</v>
      </c>
      <c r="B55" s="165"/>
      <c r="C55" s="165"/>
      <c r="D55" s="165"/>
      <c r="E55" s="165"/>
      <c r="F55" s="165"/>
      <c r="G55" s="172"/>
    </row>
    <row r="56" spans="1:7" x14ac:dyDescent="0.3">
      <c r="A56" s="163" t="s">
        <v>473</v>
      </c>
      <c r="B56" s="166"/>
      <c r="C56" s="166"/>
      <c r="D56" s="166"/>
      <c r="E56" s="166"/>
      <c r="F56" s="166"/>
      <c r="G56" s="167"/>
    </row>
    <row r="57" spans="1:7" x14ac:dyDescent="0.3">
      <c r="A57" s="160" t="s">
        <v>474</v>
      </c>
      <c r="B57" s="161"/>
      <c r="C57" s="161"/>
      <c r="D57" s="161"/>
      <c r="E57" s="161"/>
      <c r="F57" s="161"/>
      <c r="G57" s="162"/>
    </row>
    <row r="58" spans="1:7" x14ac:dyDescent="0.3">
      <c r="A58" s="163" t="s">
        <v>475</v>
      </c>
      <c r="B58" s="166"/>
      <c r="C58" s="166"/>
      <c r="D58" s="166"/>
      <c r="E58" s="166"/>
      <c r="F58" s="166"/>
      <c r="G58" s="167"/>
    </row>
    <row r="59" spans="1:7" x14ac:dyDescent="0.3">
      <c r="A59" s="165" t="s">
        <v>476</v>
      </c>
      <c r="B59" s="166"/>
      <c r="C59" s="166"/>
      <c r="D59" s="166"/>
      <c r="E59" s="166"/>
      <c r="F59" s="166"/>
      <c r="G59" s="167"/>
    </row>
    <row r="60" spans="1:7" x14ac:dyDescent="0.3">
      <c r="A60" s="154" t="s">
        <v>477</v>
      </c>
      <c r="B60" s="155"/>
      <c r="C60" s="155"/>
      <c r="D60" s="155"/>
      <c r="E60" s="155"/>
      <c r="F60" s="155"/>
      <c r="G60" s="156"/>
    </row>
    <row r="61" spans="1:7" x14ac:dyDescent="0.3">
      <c r="A61" s="160" t="s">
        <v>478</v>
      </c>
      <c r="B61" s="161"/>
      <c r="C61" s="161"/>
      <c r="D61" s="161"/>
      <c r="E61" s="161"/>
      <c r="F61" s="161"/>
      <c r="G61" s="162"/>
    </row>
    <row r="62" spans="1:7" x14ac:dyDescent="0.3">
      <c r="A62" s="163" t="s">
        <v>479</v>
      </c>
      <c r="B62" s="163"/>
      <c r="C62" s="163"/>
      <c r="D62" s="163"/>
      <c r="E62" s="163"/>
      <c r="F62" s="163"/>
      <c r="G62" s="164"/>
    </row>
    <row r="63" spans="1:7" x14ac:dyDescent="0.3">
      <c r="A63" s="163" t="s">
        <v>480</v>
      </c>
      <c r="B63" s="163"/>
      <c r="C63" s="163"/>
      <c r="D63" s="163"/>
      <c r="E63" s="163"/>
      <c r="F63" s="163"/>
      <c r="G63" s="164"/>
    </row>
    <row r="64" spans="1:7" x14ac:dyDescent="0.3">
      <c r="A64" s="160" t="s">
        <v>481</v>
      </c>
      <c r="B64" s="161"/>
      <c r="C64" s="161"/>
      <c r="D64" s="161"/>
      <c r="E64" s="161"/>
      <c r="F64" s="161"/>
      <c r="G64" s="162"/>
    </row>
    <row r="65" spans="1:7" x14ac:dyDescent="0.3">
      <c r="A65" s="154" t="s">
        <v>482</v>
      </c>
      <c r="B65" s="155"/>
      <c r="C65" s="155"/>
      <c r="D65" s="155"/>
      <c r="E65" s="155"/>
      <c r="F65" s="155"/>
      <c r="G65" s="156"/>
    </row>
    <row r="66" spans="1:7" x14ac:dyDescent="0.3">
      <c r="A66" s="154" t="s">
        <v>483</v>
      </c>
      <c r="B66" s="155"/>
      <c r="C66" s="155"/>
      <c r="D66" s="155"/>
      <c r="E66" s="155"/>
      <c r="F66" s="155"/>
      <c r="G66" s="156"/>
    </row>
    <row r="67" spans="1:7" x14ac:dyDescent="0.3">
      <c r="A67" s="157" t="s">
        <v>484</v>
      </c>
      <c r="B67" s="158"/>
      <c r="C67" s="158"/>
      <c r="D67" s="158"/>
      <c r="E67" s="158"/>
      <c r="F67" s="158"/>
      <c r="G67" s="159"/>
    </row>
    <row r="68" spans="1:7" x14ac:dyDescent="0.3">
      <c r="A68" s="147"/>
      <c r="B68" s="147"/>
      <c r="C68" s="144"/>
      <c r="D68" s="147"/>
      <c r="E68" s="144"/>
      <c r="F68" s="147"/>
      <c r="G68" s="147"/>
    </row>
  </sheetData>
  <mergeCells count="62">
    <mergeCell ref="A9:G9"/>
    <mergeCell ref="A3:G3"/>
    <mergeCell ref="A4:G4"/>
    <mergeCell ref="A5:G5"/>
    <mergeCell ref="A6:G6"/>
    <mergeCell ref="A7:G7"/>
    <mergeCell ref="A21:G21"/>
    <mergeCell ref="A10:G10"/>
    <mergeCell ref="A11:G11"/>
    <mergeCell ref="A12:G12"/>
    <mergeCell ref="A13:G13"/>
    <mergeCell ref="A14:G14"/>
    <mergeCell ref="A15:D15"/>
    <mergeCell ref="A16:G16"/>
    <mergeCell ref="A17:G17"/>
    <mergeCell ref="A18:G18"/>
    <mergeCell ref="A19:G19"/>
    <mergeCell ref="A20:G20"/>
    <mergeCell ref="A33:G33"/>
    <mergeCell ref="A22:G22"/>
    <mergeCell ref="A23:G23"/>
    <mergeCell ref="A24:G24"/>
    <mergeCell ref="A25:G25"/>
    <mergeCell ref="A26:G26"/>
    <mergeCell ref="A27:G27"/>
    <mergeCell ref="A28:G28"/>
    <mergeCell ref="A29:G29"/>
    <mergeCell ref="A30:G30"/>
    <mergeCell ref="A31:G31"/>
    <mergeCell ref="A32:G32"/>
    <mergeCell ref="A45:G45"/>
    <mergeCell ref="A34:D34"/>
    <mergeCell ref="A35:G35"/>
    <mergeCell ref="A36:G36"/>
    <mergeCell ref="A37:G37"/>
    <mergeCell ref="A38:G38"/>
    <mergeCell ref="A39:G39"/>
    <mergeCell ref="A40:G40"/>
    <mergeCell ref="A41:G41"/>
    <mergeCell ref="A42:G42"/>
    <mergeCell ref="A43:G43"/>
    <mergeCell ref="A44:G44"/>
    <mergeCell ref="A59:G59"/>
    <mergeCell ref="A47:G47"/>
    <mergeCell ref="A48:G48"/>
    <mergeCell ref="A49:G49"/>
    <mergeCell ref="A50:G50"/>
    <mergeCell ref="A51:G51"/>
    <mergeCell ref="A52:G52"/>
    <mergeCell ref="A54:G54"/>
    <mergeCell ref="A55:G55"/>
    <mergeCell ref="A56:G56"/>
    <mergeCell ref="A57:G57"/>
    <mergeCell ref="A58:G58"/>
    <mergeCell ref="A66:G66"/>
    <mergeCell ref="A67:G67"/>
    <mergeCell ref="A60:G60"/>
    <mergeCell ref="A61:G61"/>
    <mergeCell ref="A62:G62"/>
    <mergeCell ref="A63:G63"/>
    <mergeCell ref="A64:G64"/>
    <mergeCell ref="A65:G6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7"/>
  <sheetViews>
    <sheetView topLeftCell="A47" workbookViewId="0">
      <selection activeCell="A65" sqref="A65:XFD65"/>
    </sheetView>
  </sheetViews>
  <sheetFormatPr defaultColWidth="8.88671875" defaultRowHeight="14.4" x14ac:dyDescent="0.3"/>
  <cols>
    <col min="1" max="1" width="9" style="127" customWidth="1"/>
    <col min="2" max="2" width="6.109375" style="127" customWidth="1"/>
    <col min="3" max="3" width="46.109375" style="127" customWidth="1"/>
    <col min="4" max="4" width="8.33203125" style="127" customWidth="1"/>
    <col min="5" max="5" width="10.44140625" style="127" bestFit="1" customWidth="1"/>
    <col min="6" max="6" width="10.109375" style="127" customWidth="1"/>
    <col min="7" max="16384" width="8.88671875" style="127"/>
  </cols>
  <sheetData>
    <row r="1" spans="1:6" x14ac:dyDescent="0.3">
      <c r="A1" s="1">
        <v>1</v>
      </c>
      <c r="B1" s="196" t="s">
        <v>0</v>
      </c>
      <c r="C1" s="197"/>
      <c r="D1" s="2" t="s">
        <v>1</v>
      </c>
      <c r="E1" s="3"/>
      <c r="F1" s="4"/>
    </row>
    <row r="2" spans="1:6" x14ac:dyDescent="0.3">
      <c r="A2" s="1" t="s">
        <v>2</v>
      </c>
      <c r="B2" s="1" t="s">
        <v>3</v>
      </c>
      <c r="C2" s="5" t="s">
        <v>4</v>
      </c>
      <c r="D2" s="6" t="s">
        <v>5</v>
      </c>
      <c r="E2" s="6" t="s">
        <v>6</v>
      </c>
      <c r="F2" s="7" t="s">
        <v>7</v>
      </c>
    </row>
    <row r="3" spans="1:6" x14ac:dyDescent="0.3">
      <c r="A3" s="8" t="s">
        <v>8</v>
      </c>
      <c r="B3" s="188" t="s">
        <v>9</v>
      </c>
      <c r="C3" s="189"/>
      <c r="D3" s="9" t="s">
        <v>1</v>
      </c>
      <c r="E3" s="10"/>
      <c r="F3" s="11"/>
    </row>
    <row r="4" spans="1:6" ht="27.6" x14ac:dyDescent="0.3">
      <c r="A4" s="12" t="s">
        <v>10</v>
      </c>
      <c r="B4" s="12" t="s">
        <v>11</v>
      </c>
      <c r="C4" s="13" t="s">
        <v>12</v>
      </c>
      <c r="D4" s="14">
        <v>0.01</v>
      </c>
      <c r="E4" s="14"/>
      <c r="F4" s="15">
        <f>D4*E4</f>
        <v>0</v>
      </c>
    </row>
    <row r="5" spans="1:6" ht="27.6" x14ac:dyDescent="0.3">
      <c r="A5" s="12" t="s">
        <v>13</v>
      </c>
      <c r="B5" s="12" t="s">
        <v>11</v>
      </c>
      <c r="C5" s="13" t="s">
        <v>14</v>
      </c>
      <c r="D5" s="14">
        <v>0.01</v>
      </c>
      <c r="E5" s="14"/>
      <c r="F5" s="15">
        <f>D5*E5</f>
        <v>0</v>
      </c>
    </row>
    <row r="6" spans="1:6" ht="27.6" x14ac:dyDescent="0.3">
      <c r="A6" s="12" t="s">
        <v>15</v>
      </c>
      <c r="B6" s="12" t="s">
        <v>16</v>
      </c>
      <c r="C6" s="13" t="s">
        <v>17</v>
      </c>
      <c r="D6" s="14">
        <v>2</v>
      </c>
      <c r="E6" s="14"/>
      <c r="F6" s="15">
        <f>D6*E6</f>
        <v>0</v>
      </c>
    </row>
    <row r="7" spans="1:6" ht="41.4" x14ac:dyDescent="0.3">
      <c r="A7" s="12" t="s">
        <v>373</v>
      </c>
      <c r="B7" s="12" t="s">
        <v>16</v>
      </c>
      <c r="C7" s="13" t="s">
        <v>408</v>
      </c>
      <c r="D7" s="14">
        <v>4</v>
      </c>
      <c r="E7" s="14"/>
      <c r="F7" s="15">
        <f>D7*E7</f>
        <v>0</v>
      </c>
    </row>
    <row r="8" spans="1:6" x14ac:dyDescent="0.3">
      <c r="A8" s="8" t="s">
        <v>288</v>
      </c>
      <c r="B8" s="188" t="s">
        <v>113</v>
      </c>
      <c r="C8" s="189">
        <v>0</v>
      </c>
      <c r="D8" s="9" t="s">
        <v>1</v>
      </c>
      <c r="E8" s="10"/>
      <c r="F8" s="11"/>
    </row>
    <row r="9" spans="1:6" ht="41.4" x14ac:dyDescent="0.3">
      <c r="A9" s="12" t="s">
        <v>114</v>
      </c>
      <c r="B9" s="12" t="s">
        <v>23</v>
      </c>
      <c r="C9" s="13" t="s">
        <v>289</v>
      </c>
      <c r="D9" s="14">
        <v>35</v>
      </c>
      <c r="E9" s="14"/>
      <c r="F9" s="15">
        <f>D9*E9</f>
        <v>0</v>
      </c>
    </row>
    <row r="10" spans="1:6" x14ac:dyDescent="0.3">
      <c r="A10" s="209" t="s">
        <v>63</v>
      </c>
      <c r="B10" s="210"/>
      <c r="C10" s="211"/>
      <c r="D10" s="16" t="s">
        <v>1</v>
      </c>
      <c r="E10" s="17"/>
      <c r="F10" s="18">
        <f>SUM(F4:F9)</f>
        <v>0</v>
      </c>
    </row>
    <row r="11" spans="1:6" x14ac:dyDescent="0.3">
      <c r="A11" s="19"/>
      <c r="B11" s="19"/>
      <c r="C11" s="20"/>
      <c r="D11" s="21" t="s">
        <v>1</v>
      </c>
      <c r="E11" s="22"/>
      <c r="F11" s="23"/>
    </row>
    <row r="12" spans="1:6" x14ac:dyDescent="0.3">
      <c r="A12" s="1">
        <v>2</v>
      </c>
      <c r="B12" s="196" t="s">
        <v>64</v>
      </c>
      <c r="C12" s="197"/>
      <c r="D12" s="2" t="s">
        <v>1</v>
      </c>
      <c r="E12" s="3"/>
      <c r="F12" s="4"/>
    </row>
    <row r="13" spans="1:6" x14ac:dyDescent="0.3">
      <c r="A13" s="1" t="s">
        <v>2</v>
      </c>
      <c r="B13" s="1" t="s">
        <v>3</v>
      </c>
      <c r="C13" s="5" t="s">
        <v>4</v>
      </c>
      <c r="D13" s="6" t="s">
        <v>5</v>
      </c>
      <c r="E13" s="6" t="s">
        <v>6</v>
      </c>
      <c r="F13" s="7" t="s">
        <v>7</v>
      </c>
    </row>
    <row r="14" spans="1:6" x14ac:dyDescent="0.3">
      <c r="A14" s="8" t="s">
        <v>65</v>
      </c>
      <c r="B14" s="204" t="s">
        <v>66</v>
      </c>
      <c r="C14" s="205"/>
      <c r="D14" s="9" t="s">
        <v>1</v>
      </c>
      <c r="E14" s="24"/>
      <c r="F14" s="24"/>
    </row>
    <row r="15" spans="1:6" ht="27.6" x14ac:dyDescent="0.3">
      <c r="A15" s="12" t="s">
        <v>70</v>
      </c>
      <c r="B15" s="12" t="s">
        <v>68</v>
      </c>
      <c r="C15" s="13" t="s">
        <v>290</v>
      </c>
      <c r="D15" s="15">
        <v>30</v>
      </c>
      <c r="E15" s="15"/>
      <c r="F15" s="15">
        <f>D15*E15</f>
        <v>0</v>
      </c>
    </row>
    <row r="16" spans="1:6" ht="27.6" x14ac:dyDescent="0.3">
      <c r="A16" s="12" t="s">
        <v>74</v>
      </c>
      <c r="B16" s="12" t="s">
        <v>68</v>
      </c>
      <c r="C16" s="13" t="s">
        <v>291</v>
      </c>
      <c r="D16" s="15">
        <v>30</v>
      </c>
      <c r="E16" s="15"/>
      <c r="F16" s="15">
        <f>D16*E16</f>
        <v>0</v>
      </c>
    </row>
    <row r="17" spans="1:6" x14ac:dyDescent="0.3">
      <c r="A17" s="8" t="s">
        <v>78</v>
      </c>
      <c r="B17" s="188" t="s">
        <v>79</v>
      </c>
      <c r="C17" s="189">
        <v>0</v>
      </c>
      <c r="D17" s="9" t="s">
        <v>1</v>
      </c>
      <c r="E17" s="24"/>
      <c r="F17" s="24"/>
    </row>
    <row r="18" spans="1:6" ht="27.6" x14ac:dyDescent="0.3">
      <c r="A18" s="12" t="s">
        <v>80</v>
      </c>
      <c r="B18" s="12" t="s">
        <v>23</v>
      </c>
      <c r="C18" s="13" t="s">
        <v>81</v>
      </c>
      <c r="D18" s="15">
        <v>50</v>
      </c>
      <c r="E18" s="15"/>
      <c r="F18" s="15">
        <f>D18*E18</f>
        <v>0</v>
      </c>
    </row>
    <row r="19" spans="1:6" x14ac:dyDescent="0.3">
      <c r="A19" s="8" t="s">
        <v>101</v>
      </c>
      <c r="B19" s="188" t="s">
        <v>102</v>
      </c>
      <c r="C19" s="189">
        <v>0</v>
      </c>
      <c r="D19" s="9" t="s">
        <v>1</v>
      </c>
      <c r="E19" s="24"/>
      <c r="F19" s="24"/>
    </row>
    <row r="20" spans="1:6" x14ac:dyDescent="0.3">
      <c r="A20" s="12" t="s">
        <v>103</v>
      </c>
      <c r="B20" s="12" t="s">
        <v>104</v>
      </c>
      <c r="C20" s="13" t="s">
        <v>105</v>
      </c>
      <c r="D20" s="15">
        <v>73</v>
      </c>
      <c r="E20" s="15"/>
      <c r="F20" s="15">
        <f>D20*E20</f>
        <v>0</v>
      </c>
    </row>
    <row r="21" spans="1:6" x14ac:dyDescent="0.3">
      <c r="A21" s="12" t="s">
        <v>106</v>
      </c>
      <c r="B21" s="12" t="s">
        <v>104</v>
      </c>
      <c r="C21" s="13" t="s">
        <v>107</v>
      </c>
      <c r="D21" s="15">
        <v>63</v>
      </c>
      <c r="E21" s="15"/>
      <c r="F21" s="15">
        <f>D21*E21</f>
        <v>0</v>
      </c>
    </row>
    <row r="22" spans="1:6" ht="27.6" x14ac:dyDescent="0.3">
      <c r="A22" s="12" t="s">
        <v>110</v>
      </c>
      <c r="B22" s="12" t="s">
        <v>104</v>
      </c>
      <c r="C22" s="13" t="s">
        <v>111</v>
      </c>
      <c r="D22" s="15">
        <v>10</v>
      </c>
      <c r="E22" s="15"/>
      <c r="F22" s="15">
        <f>D22*E22</f>
        <v>0</v>
      </c>
    </row>
    <row r="23" spans="1:6" x14ac:dyDescent="0.3">
      <c r="A23" s="8" t="s">
        <v>112</v>
      </c>
      <c r="B23" s="188" t="s">
        <v>113</v>
      </c>
      <c r="C23" s="189">
        <v>0</v>
      </c>
      <c r="D23" s="9" t="s">
        <v>1</v>
      </c>
      <c r="E23" s="24"/>
      <c r="F23" s="24"/>
    </row>
    <row r="24" spans="1:6" ht="41.4" x14ac:dyDescent="0.3">
      <c r="A24" s="12" t="s">
        <v>114</v>
      </c>
      <c r="B24" s="12" t="s">
        <v>16</v>
      </c>
      <c r="C24" s="25" t="s">
        <v>407</v>
      </c>
      <c r="D24" s="15">
        <v>1</v>
      </c>
      <c r="E24" s="15"/>
      <c r="F24" s="15">
        <f>D24*E24</f>
        <v>0</v>
      </c>
    </row>
    <row r="25" spans="1:6" x14ac:dyDescent="0.3">
      <c r="A25" s="206" t="s">
        <v>120</v>
      </c>
      <c r="B25" s="207"/>
      <c r="C25" s="208"/>
      <c r="D25" s="9" t="s">
        <v>1</v>
      </c>
      <c r="E25" s="24"/>
      <c r="F25" s="26">
        <f>SUM(F15:F24)</f>
        <v>0</v>
      </c>
    </row>
    <row r="26" spans="1:6" x14ac:dyDescent="0.3">
      <c r="A26" s="19"/>
      <c r="B26" s="19"/>
      <c r="C26" s="20"/>
      <c r="D26" s="21" t="s">
        <v>1</v>
      </c>
      <c r="E26" s="22"/>
      <c r="F26" s="23"/>
    </row>
    <row r="27" spans="1:6" x14ac:dyDescent="0.3">
      <c r="A27" s="1">
        <v>3</v>
      </c>
      <c r="B27" s="196" t="s">
        <v>121</v>
      </c>
      <c r="C27" s="197"/>
      <c r="D27" s="2" t="s">
        <v>1</v>
      </c>
      <c r="E27" s="3"/>
      <c r="F27" s="4"/>
    </row>
    <row r="28" spans="1:6" x14ac:dyDescent="0.3">
      <c r="A28" s="1" t="s">
        <v>2</v>
      </c>
      <c r="B28" s="1" t="s">
        <v>3</v>
      </c>
      <c r="C28" s="5" t="s">
        <v>4</v>
      </c>
      <c r="D28" s="6" t="s">
        <v>5</v>
      </c>
      <c r="E28" s="6" t="s">
        <v>6</v>
      </c>
      <c r="F28" s="7" t="s">
        <v>7</v>
      </c>
    </row>
    <row r="29" spans="1:6" x14ac:dyDescent="0.3">
      <c r="A29" s="8" t="s">
        <v>122</v>
      </c>
      <c r="B29" s="188" t="s">
        <v>123</v>
      </c>
      <c r="C29" s="189"/>
      <c r="D29" s="9" t="s">
        <v>1</v>
      </c>
      <c r="E29" s="27"/>
      <c r="F29" s="27"/>
    </row>
    <row r="30" spans="1:6" ht="41.4" x14ac:dyDescent="0.3">
      <c r="A30" s="12" t="s">
        <v>127</v>
      </c>
      <c r="B30" s="12" t="s">
        <v>125</v>
      </c>
      <c r="C30" s="13" t="s">
        <v>294</v>
      </c>
      <c r="D30" s="28">
        <v>30</v>
      </c>
      <c r="E30" s="28"/>
      <c r="F30" s="15">
        <f>D30*E30</f>
        <v>0</v>
      </c>
    </row>
    <row r="31" spans="1:6" x14ac:dyDescent="0.3">
      <c r="A31" s="8" t="s">
        <v>155</v>
      </c>
      <c r="B31" s="188" t="s">
        <v>113</v>
      </c>
      <c r="C31" s="189">
        <v>0</v>
      </c>
      <c r="D31" s="9" t="s">
        <v>1</v>
      </c>
      <c r="E31" s="27"/>
      <c r="F31" s="27"/>
    </row>
    <row r="32" spans="1:6" x14ac:dyDescent="0.3">
      <c r="A32" s="12" t="s">
        <v>114</v>
      </c>
      <c r="B32" s="12" t="s">
        <v>156</v>
      </c>
      <c r="C32" s="41" t="s">
        <v>295</v>
      </c>
      <c r="D32" s="14">
        <v>28</v>
      </c>
      <c r="E32" s="28"/>
      <c r="F32" s="15">
        <f>D32*E32</f>
        <v>0</v>
      </c>
    </row>
    <row r="33" spans="1:6" x14ac:dyDescent="0.3">
      <c r="A33" s="12" t="s">
        <v>114</v>
      </c>
      <c r="B33" s="12" t="s">
        <v>23</v>
      </c>
      <c r="C33" s="41" t="s">
        <v>296</v>
      </c>
      <c r="D33" s="14">
        <v>45</v>
      </c>
      <c r="E33" s="28"/>
      <c r="F33" s="15">
        <f>D33*E33</f>
        <v>0</v>
      </c>
    </row>
    <row r="34" spans="1:6" x14ac:dyDescent="0.3">
      <c r="A34" s="193" t="s">
        <v>158</v>
      </c>
      <c r="B34" s="194"/>
      <c r="C34" s="195"/>
      <c r="D34" s="16" t="s">
        <v>1</v>
      </c>
      <c r="E34" s="29"/>
      <c r="F34" s="18">
        <f>SUM(F30:F33)</f>
        <v>0</v>
      </c>
    </row>
    <row r="35" spans="1:6" x14ac:dyDescent="0.3">
      <c r="A35" s="125"/>
      <c r="B35" s="125"/>
      <c r="C35" s="30"/>
      <c r="D35" s="21" t="s">
        <v>1</v>
      </c>
      <c r="E35" s="31"/>
      <c r="F35" s="23"/>
    </row>
    <row r="36" spans="1:6" x14ac:dyDescent="0.3">
      <c r="A36" s="1">
        <v>4</v>
      </c>
      <c r="B36" s="196" t="s">
        <v>159</v>
      </c>
      <c r="C36" s="197"/>
      <c r="D36" s="2" t="s">
        <v>1</v>
      </c>
      <c r="E36" s="3"/>
      <c r="F36" s="4"/>
    </row>
    <row r="37" spans="1:6" x14ac:dyDescent="0.3">
      <c r="A37" s="1" t="s">
        <v>2</v>
      </c>
      <c r="B37" s="1" t="s">
        <v>3</v>
      </c>
      <c r="C37" s="5" t="s">
        <v>4</v>
      </c>
      <c r="D37" s="6" t="s">
        <v>5</v>
      </c>
      <c r="E37" s="6" t="s">
        <v>6</v>
      </c>
      <c r="F37" s="7" t="s">
        <v>7</v>
      </c>
    </row>
    <row r="38" spans="1:6" x14ac:dyDescent="0.3">
      <c r="A38" s="198" t="s">
        <v>194</v>
      </c>
      <c r="B38" s="199"/>
      <c r="C38" s="203"/>
      <c r="D38" s="9" t="s">
        <v>1</v>
      </c>
      <c r="E38" s="24"/>
      <c r="F38" s="26">
        <v>0</v>
      </c>
    </row>
    <row r="39" spans="1:6" x14ac:dyDescent="0.3">
      <c r="A39" s="19"/>
      <c r="B39" s="19"/>
      <c r="C39" s="20"/>
      <c r="D39" s="21" t="s">
        <v>1</v>
      </c>
      <c r="E39" s="22"/>
      <c r="F39" s="23"/>
    </row>
    <row r="40" spans="1:6" x14ac:dyDescent="0.3">
      <c r="A40" s="1">
        <v>5</v>
      </c>
      <c r="B40" s="196" t="s">
        <v>195</v>
      </c>
      <c r="C40" s="197"/>
      <c r="D40" s="2" t="s">
        <v>1</v>
      </c>
      <c r="E40" s="3"/>
      <c r="F40" s="4"/>
    </row>
    <row r="41" spans="1:6" x14ac:dyDescent="0.3">
      <c r="A41" s="1" t="s">
        <v>2</v>
      </c>
      <c r="B41" s="1" t="s">
        <v>3</v>
      </c>
      <c r="C41" s="5" t="s">
        <v>4</v>
      </c>
      <c r="D41" s="6" t="s">
        <v>5</v>
      </c>
      <c r="E41" s="6" t="s">
        <v>6</v>
      </c>
      <c r="F41" s="7" t="s">
        <v>7</v>
      </c>
    </row>
    <row r="42" spans="1:6" x14ac:dyDescent="0.3">
      <c r="A42" s="198" t="s">
        <v>209</v>
      </c>
      <c r="B42" s="199"/>
      <c r="C42" s="203"/>
      <c r="D42" s="9" t="s">
        <v>1</v>
      </c>
      <c r="E42" s="24"/>
      <c r="F42" s="26">
        <v>0</v>
      </c>
    </row>
    <row r="43" spans="1:6" x14ac:dyDescent="0.3">
      <c r="A43" s="19"/>
      <c r="B43" s="19"/>
      <c r="C43" s="20"/>
      <c r="D43" s="21" t="s">
        <v>1</v>
      </c>
      <c r="E43" s="22"/>
      <c r="F43" s="23"/>
    </row>
    <row r="44" spans="1:6" x14ac:dyDescent="0.3">
      <c r="A44" s="1">
        <v>6</v>
      </c>
      <c r="B44" s="196" t="s">
        <v>210</v>
      </c>
      <c r="C44" s="197"/>
      <c r="D44" s="2" t="s">
        <v>1</v>
      </c>
      <c r="E44" s="3"/>
      <c r="F44" s="4"/>
    </row>
    <row r="45" spans="1:6" x14ac:dyDescent="0.3">
      <c r="A45" s="1" t="s">
        <v>2</v>
      </c>
      <c r="B45" s="1" t="s">
        <v>3</v>
      </c>
      <c r="C45" s="5" t="s">
        <v>4</v>
      </c>
      <c r="D45" s="6" t="s">
        <v>5</v>
      </c>
      <c r="E45" s="6" t="s">
        <v>6</v>
      </c>
      <c r="F45" s="7" t="s">
        <v>7</v>
      </c>
    </row>
    <row r="46" spans="1:6" x14ac:dyDescent="0.3">
      <c r="A46" s="190" t="s">
        <v>264</v>
      </c>
      <c r="B46" s="191"/>
      <c r="C46" s="192"/>
      <c r="D46" s="9" t="s">
        <v>1</v>
      </c>
      <c r="E46" s="24"/>
      <c r="F46" s="26">
        <v>0</v>
      </c>
    </row>
    <row r="47" spans="1:6" x14ac:dyDescent="0.3">
      <c r="A47" s="19"/>
      <c r="B47" s="19"/>
      <c r="C47" s="20"/>
      <c r="D47" s="21" t="s">
        <v>1</v>
      </c>
      <c r="E47" s="22"/>
      <c r="F47" s="23"/>
    </row>
    <row r="48" spans="1:6" x14ac:dyDescent="0.3">
      <c r="A48" s="1">
        <v>7</v>
      </c>
      <c r="B48" s="196" t="s">
        <v>265</v>
      </c>
      <c r="C48" s="197"/>
      <c r="D48" s="2" t="s">
        <v>1</v>
      </c>
      <c r="E48" s="3"/>
      <c r="F48" s="4"/>
    </row>
    <row r="49" spans="1:6" x14ac:dyDescent="0.3">
      <c r="A49" s="1" t="s">
        <v>2</v>
      </c>
      <c r="B49" s="1" t="s">
        <v>3</v>
      </c>
      <c r="C49" s="5" t="s">
        <v>4</v>
      </c>
      <c r="D49" s="6" t="s">
        <v>5</v>
      </c>
      <c r="E49" s="6" t="s">
        <v>6</v>
      </c>
      <c r="F49" s="7" t="s">
        <v>7</v>
      </c>
    </row>
    <row r="50" spans="1:6" x14ac:dyDescent="0.3">
      <c r="A50" s="193" t="s">
        <v>277</v>
      </c>
      <c r="B50" s="194"/>
      <c r="C50" s="195"/>
      <c r="D50" s="16" t="s">
        <v>1</v>
      </c>
      <c r="E50" s="33"/>
      <c r="F50" s="18">
        <v>0</v>
      </c>
    </row>
    <row r="51" spans="1:6" x14ac:dyDescent="0.3">
      <c r="A51" s="19"/>
      <c r="B51" s="19"/>
      <c r="C51" s="20"/>
      <c r="D51" s="21" t="s">
        <v>1</v>
      </c>
      <c r="E51" s="22"/>
      <c r="F51" s="23"/>
    </row>
    <row r="52" spans="1:6" x14ac:dyDescent="0.3">
      <c r="A52" s="1">
        <v>8</v>
      </c>
      <c r="B52" s="196" t="s">
        <v>278</v>
      </c>
      <c r="C52" s="197"/>
      <c r="D52" s="2" t="s">
        <v>1</v>
      </c>
      <c r="E52" s="3"/>
      <c r="F52" s="4"/>
    </row>
    <row r="53" spans="1:6" x14ac:dyDescent="0.3">
      <c r="A53" s="1" t="s">
        <v>2</v>
      </c>
      <c r="B53" s="1" t="s">
        <v>3</v>
      </c>
      <c r="C53" s="5" t="s">
        <v>4</v>
      </c>
      <c r="D53" s="6" t="s">
        <v>5</v>
      </c>
      <c r="E53" s="6" t="s">
        <v>6</v>
      </c>
      <c r="F53" s="7" t="s">
        <v>7</v>
      </c>
    </row>
    <row r="54" spans="1:6" x14ac:dyDescent="0.3">
      <c r="A54" s="200" t="s">
        <v>279</v>
      </c>
      <c r="B54" s="200"/>
      <c r="C54" s="200"/>
      <c r="D54" s="9" t="s">
        <v>1</v>
      </c>
      <c r="E54" s="24"/>
      <c r="F54" s="26">
        <v>0</v>
      </c>
    </row>
    <row r="55" spans="1:6" x14ac:dyDescent="0.3">
      <c r="A55" s="34"/>
      <c r="B55" s="34"/>
      <c r="C55" s="35"/>
      <c r="D55" s="36" t="s">
        <v>1</v>
      </c>
      <c r="E55" s="37"/>
      <c r="F55" s="38"/>
    </row>
    <row r="56" spans="1:6" x14ac:dyDescent="0.3">
      <c r="A56" s="198" t="s">
        <v>280</v>
      </c>
      <c r="B56" s="199"/>
      <c r="C56" s="199"/>
      <c r="D56" s="39" t="s">
        <v>1</v>
      </c>
      <c r="E56" s="201" t="s">
        <v>281</v>
      </c>
      <c r="F56" s="202"/>
    </row>
    <row r="57" spans="1:6" x14ac:dyDescent="0.3">
      <c r="A57" s="12">
        <v>1</v>
      </c>
      <c r="B57" s="184" t="s">
        <v>0</v>
      </c>
      <c r="C57" s="185"/>
      <c r="D57" s="40" t="s">
        <v>1</v>
      </c>
      <c r="E57" s="24">
        <f>F10</f>
        <v>0</v>
      </c>
      <c r="F57" s="26"/>
    </row>
    <row r="58" spans="1:6" x14ac:dyDescent="0.3">
      <c r="A58" s="12">
        <v>2</v>
      </c>
      <c r="B58" s="184" t="s">
        <v>282</v>
      </c>
      <c r="C58" s="185"/>
      <c r="D58" s="40" t="s">
        <v>1</v>
      </c>
      <c r="E58" s="24">
        <f>F25</f>
        <v>0</v>
      </c>
      <c r="F58" s="26"/>
    </row>
    <row r="59" spans="1:6" x14ac:dyDescent="0.3">
      <c r="A59" s="12">
        <v>3</v>
      </c>
      <c r="B59" s="184" t="s">
        <v>121</v>
      </c>
      <c r="C59" s="185"/>
      <c r="D59" s="40" t="s">
        <v>1</v>
      </c>
      <c r="E59" s="24">
        <f>F34</f>
        <v>0</v>
      </c>
      <c r="F59" s="26"/>
    </row>
    <row r="60" spans="1:6" x14ac:dyDescent="0.3">
      <c r="A60" s="12">
        <v>4</v>
      </c>
      <c r="B60" s="184" t="s">
        <v>159</v>
      </c>
      <c r="C60" s="185"/>
      <c r="D60" s="40" t="s">
        <v>1</v>
      </c>
      <c r="E60" s="24">
        <f>F38</f>
        <v>0</v>
      </c>
      <c r="F60" s="26"/>
    </row>
    <row r="61" spans="1:6" x14ac:dyDescent="0.3">
      <c r="A61" s="12">
        <v>5</v>
      </c>
      <c r="B61" s="184" t="s">
        <v>195</v>
      </c>
      <c r="C61" s="185"/>
      <c r="D61" s="40" t="s">
        <v>1</v>
      </c>
      <c r="E61" s="24">
        <f>F42</f>
        <v>0</v>
      </c>
      <c r="F61" s="26"/>
    </row>
    <row r="62" spans="1:6" x14ac:dyDescent="0.3">
      <c r="A62" s="12">
        <v>6</v>
      </c>
      <c r="B62" s="184" t="s">
        <v>283</v>
      </c>
      <c r="C62" s="185"/>
      <c r="D62" s="40" t="s">
        <v>1</v>
      </c>
      <c r="E62" s="24">
        <f>F46</f>
        <v>0</v>
      </c>
      <c r="F62" s="26"/>
    </row>
    <row r="63" spans="1:6" x14ac:dyDescent="0.3">
      <c r="A63" s="12">
        <v>7</v>
      </c>
      <c r="B63" s="184" t="s">
        <v>265</v>
      </c>
      <c r="C63" s="185"/>
      <c r="D63" s="40" t="s">
        <v>1</v>
      </c>
      <c r="E63" s="24">
        <f>F50</f>
        <v>0</v>
      </c>
      <c r="F63" s="26"/>
    </row>
    <row r="64" spans="1:6" x14ac:dyDescent="0.3">
      <c r="A64" s="12">
        <v>8</v>
      </c>
      <c r="B64" s="184" t="s">
        <v>284</v>
      </c>
      <c r="C64" s="185"/>
      <c r="D64" s="40" t="s">
        <v>1</v>
      </c>
      <c r="E64" s="24">
        <f>F54</f>
        <v>0</v>
      </c>
      <c r="F64" s="26"/>
    </row>
    <row r="65" spans="1:6" x14ac:dyDescent="0.3">
      <c r="A65" s="12">
        <v>10</v>
      </c>
      <c r="B65" s="186" t="s">
        <v>285</v>
      </c>
      <c r="C65" s="187"/>
      <c r="D65" s="40" t="s">
        <v>1</v>
      </c>
      <c r="E65" s="24">
        <f>SUM(E57:F64)</f>
        <v>0</v>
      </c>
      <c r="F65" s="26"/>
    </row>
    <row r="66" spans="1:6" x14ac:dyDescent="0.3">
      <c r="A66" s="12">
        <v>11</v>
      </c>
      <c r="B66" s="186" t="s">
        <v>286</v>
      </c>
      <c r="C66" s="187"/>
      <c r="D66" s="40" t="s">
        <v>1</v>
      </c>
      <c r="E66" s="24">
        <f>E65*0.22</f>
        <v>0</v>
      </c>
      <c r="F66" s="26"/>
    </row>
    <row r="67" spans="1:6" x14ac:dyDescent="0.3">
      <c r="A67" s="12">
        <v>12</v>
      </c>
      <c r="B67" s="186" t="s">
        <v>287</v>
      </c>
      <c r="C67" s="187"/>
      <c r="D67" s="40" t="s">
        <v>1</v>
      </c>
      <c r="E67" s="24">
        <f>E65+E66</f>
        <v>0</v>
      </c>
      <c r="F67" s="26"/>
    </row>
  </sheetData>
  <mergeCells count="37">
    <mergeCell ref="B66:C66"/>
    <mergeCell ref="B67:C67"/>
    <mergeCell ref="B61:C61"/>
    <mergeCell ref="B63:C63"/>
    <mergeCell ref="B62:C62"/>
    <mergeCell ref="B65:C65"/>
    <mergeCell ref="B60:C60"/>
    <mergeCell ref="B64:C64"/>
    <mergeCell ref="B57:C57"/>
    <mergeCell ref="B59:C59"/>
    <mergeCell ref="B58:C58"/>
    <mergeCell ref="A38:C38"/>
    <mergeCell ref="B1:C1"/>
    <mergeCell ref="B3:C3"/>
    <mergeCell ref="B8:C8"/>
    <mergeCell ref="A10:C10"/>
    <mergeCell ref="B36:C36"/>
    <mergeCell ref="B12:C12"/>
    <mergeCell ref="B14:C14"/>
    <mergeCell ref="B17:C17"/>
    <mergeCell ref="B19:C19"/>
    <mergeCell ref="B23:C23"/>
    <mergeCell ref="A25:C25"/>
    <mergeCell ref="B27:C27"/>
    <mergeCell ref="B29:C29"/>
    <mergeCell ref="B31:C31"/>
    <mergeCell ref="A34:C34"/>
    <mergeCell ref="B40:C40"/>
    <mergeCell ref="A42:C42"/>
    <mergeCell ref="A54:C54"/>
    <mergeCell ref="E56:F56"/>
    <mergeCell ref="A56:C56"/>
    <mergeCell ref="B44:C44"/>
    <mergeCell ref="A46:C46"/>
    <mergeCell ref="B48:C48"/>
    <mergeCell ref="A50:C50"/>
    <mergeCell ref="B52:C5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40"/>
  <sheetViews>
    <sheetView topLeftCell="C16" workbookViewId="0">
      <selection activeCell="O23" sqref="O23"/>
    </sheetView>
  </sheetViews>
  <sheetFormatPr defaultColWidth="8.88671875" defaultRowHeight="14.4" x14ac:dyDescent="0.3"/>
  <cols>
    <col min="1" max="1" width="5.6640625" style="127" customWidth="1"/>
    <col min="2" max="2" width="41.33203125" style="127" customWidth="1"/>
    <col min="3" max="3" width="6.109375" style="127" bestFit="1" customWidth="1"/>
    <col min="4" max="4" width="8.109375" style="127" bestFit="1" customWidth="1"/>
    <col min="5" max="6" width="18.33203125" style="127" customWidth="1"/>
    <col min="7" max="10" width="8.88671875" style="127"/>
    <col min="11" max="11" width="41.6640625" style="127" customWidth="1"/>
    <col min="12" max="12" width="6.109375" style="127" bestFit="1" customWidth="1"/>
    <col min="13" max="13" width="8.109375" style="127" bestFit="1" customWidth="1"/>
    <col min="14" max="14" width="7.109375" style="127" customWidth="1"/>
    <col min="15" max="15" width="18.33203125" style="127" customWidth="1"/>
    <col min="16" max="16384" width="8.88671875" style="127"/>
  </cols>
  <sheetData>
    <row r="1" spans="1:15" ht="15.6" x14ac:dyDescent="0.3">
      <c r="A1" s="42"/>
      <c r="B1" s="48" t="s">
        <v>297</v>
      </c>
      <c r="C1" s="44"/>
      <c r="D1" s="45"/>
      <c r="E1" s="112"/>
      <c r="F1" s="112"/>
    </row>
    <row r="2" spans="1:15" ht="15.6" x14ac:dyDescent="0.3">
      <c r="A2" s="42"/>
      <c r="B2" s="48"/>
      <c r="C2" s="44"/>
      <c r="D2" s="45"/>
      <c r="E2" s="112"/>
      <c r="F2" s="112"/>
    </row>
    <row r="3" spans="1:15" ht="15.6" x14ac:dyDescent="0.3">
      <c r="A3" s="42"/>
      <c r="B3" s="74" t="s">
        <v>322</v>
      </c>
      <c r="C3" s="44"/>
      <c r="D3" s="45"/>
      <c r="E3" s="112"/>
      <c r="F3" s="112"/>
      <c r="K3" s="48" t="s">
        <v>315</v>
      </c>
      <c r="L3" s="43"/>
      <c r="M3" s="45"/>
      <c r="N3" s="71"/>
      <c r="O3" s="49"/>
    </row>
    <row r="4" spans="1:15" ht="15.6" x14ac:dyDescent="0.3">
      <c r="A4" s="42"/>
      <c r="B4" s="43"/>
      <c r="C4" s="44"/>
      <c r="D4" s="45"/>
      <c r="E4" s="112"/>
      <c r="F4" s="112"/>
      <c r="K4" s="48"/>
      <c r="L4" s="43"/>
      <c r="M4" s="45"/>
      <c r="N4" s="71"/>
      <c r="O4" s="49"/>
    </row>
    <row r="5" spans="1:15" ht="15.6" x14ac:dyDescent="0.3">
      <c r="A5" s="42"/>
      <c r="B5" s="126" t="s">
        <v>299</v>
      </c>
      <c r="C5" s="97"/>
      <c r="D5" s="45"/>
      <c r="E5" s="112"/>
      <c r="F5" s="112"/>
      <c r="K5" s="48"/>
      <c r="L5" s="43"/>
      <c r="M5" s="45"/>
      <c r="N5" s="71"/>
      <c r="O5" s="49"/>
    </row>
    <row r="6" spans="1:15" ht="15.6" x14ac:dyDescent="0.3">
      <c r="A6" s="42"/>
      <c r="B6" s="126"/>
      <c r="C6" s="97"/>
      <c r="D6" s="45"/>
      <c r="E6" s="112"/>
      <c r="F6" s="112"/>
      <c r="K6" s="48"/>
      <c r="L6" s="43"/>
      <c r="M6" s="45"/>
      <c r="N6" s="71"/>
      <c r="O6" s="49"/>
    </row>
    <row r="7" spans="1:15" x14ac:dyDescent="0.3">
      <c r="A7" s="50">
        <v>1</v>
      </c>
      <c r="B7" s="51" t="s">
        <v>323</v>
      </c>
      <c r="C7" s="52" t="s">
        <v>302</v>
      </c>
      <c r="D7" s="53">
        <v>50</v>
      </c>
      <c r="E7" s="112"/>
      <c r="F7" s="112">
        <f>D7*E7</f>
        <v>0</v>
      </c>
      <c r="K7" s="72"/>
      <c r="L7" s="43"/>
      <c r="M7" s="45"/>
      <c r="N7" s="71"/>
      <c r="O7" s="49"/>
    </row>
    <row r="8" spans="1:15" x14ac:dyDescent="0.3">
      <c r="A8" s="42"/>
      <c r="B8" s="43"/>
      <c r="C8" s="52"/>
      <c r="D8" s="53"/>
      <c r="E8" s="112"/>
      <c r="F8" s="112"/>
      <c r="K8" s="73" t="s">
        <v>322</v>
      </c>
      <c r="L8" s="74"/>
      <c r="M8" s="56"/>
      <c r="N8" s="75"/>
      <c r="O8" s="76"/>
    </row>
    <row r="9" spans="1:15" ht="158.4" x14ac:dyDescent="0.3">
      <c r="A9" s="50">
        <v>2</v>
      </c>
      <c r="B9" s="51" t="s">
        <v>409</v>
      </c>
      <c r="C9" s="52"/>
      <c r="D9" s="53"/>
      <c r="E9" s="112"/>
      <c r="F9" s="112"/>
      <c r="K9" s="74"/>
      <c r="L9" s="74"/>
      <c r="M9" s="56"/>
      <c r="N9" s="75"/>
      <c r="O9" s="76"/>
    </row>
    <row r="10" spans="1:15" x14ac:dyDescent="0.3">
      <c r="A10" s="50"/>
      <c r="B10" s="51" t="s">
        <v>410</v>
      </c>
      <c r="C10" s="52" t="s">
        <v>302</v>
      </c>
      <c r="D10" s="53">
        <v>50</v>
      </c>
      <c r="E10" s="112"/>
      <c r="F10" s="112">
        <f>D10*E10</f>
        <v>0</v>
      </c>
      <c r="K10" s="74" t="s">
        <v>299</v>
      </c>
      <c r="L10" s="74"/>
      <c r="M10" s="56"/>
      <c r="N10" s="75"/>
      <c r="O10" s="57"/>
    </row>
    <row r="11" spans="1:15" x14ac:dyDescent="0.3">
      <c r="A11" s="50"/>
      <c r="B11" s="51"/>
      <c r="C11" s="52"/>
      <c r="D11" s="53"/>
      <c r="E11" s="112"/>
      <c r="F11" s="112"/>
      <c r="K11" s="74"/>
      <c r="L11" s="74"/>
      <c r="M11" s="56"/>
      <c r="N11" s="75"/>
      <c r="O11" s="76"/>
    </row>
    <row r="12" spans="1:15" ht="26.4" x14ac:dyDescent="0.3">
      <c r="A12" s="50">
        <v>3</v>
      </c>
      <c r="B12" s="51" t="s">
        <v>326</v>
      </c>
      <c r="C12" s="52" t="s">
        <v>302</v>
      </c>
      <c r="D12" s="53">
        <v>100</v>
      </c>
      <c r="E12" s="112"/>
      <c r="F12" s="112">
        <f>D12*E12</f>
        <v>0</v>
      </c>
      <c r="K12" s="77" t="s">
        <v>331</v>
      </c>
      <c r="L12" s="78"/>
      <c r="M12" s="60"/>
      <c r="N12" s="79"/>
      <c r="O12" s="61">
        <f>F22</f>
        <v>0</v>
      </c>
    </row>
    <row r="13" spans="1:15" x14ac:dyDescent="0.3">
      <c r="A13" s="50"/>
      <c r="B13" s="51"/>
      <c r="C13" s="52"/>
      <c r="D13" s="53"/>
      <c r="E13" s="112"/>
      <c r="F13" s="112"/>
      <c r="K13" s="80"/>
      <c r="L13" s="74"/>
      <c r="M13" s="56"/>
      <c r="N13" s="75"/>
      <c r="O13" s="57"/>
    </row>
    <row r="14" spans="1:15" ht="26.4" x14ac:dyDescent="0.3">
      <c r="A14" s="50">
        <v>4</v>
      </c>
      <c r="B14" s="51" t="s">
        <v>411</v>
      </c>
      <c r="C14" s="52" t="s">
        <v>302</v>
      </c>
      <c r="D14" s="53">
        <v>50</v>
      </c>
      <c r="E14" s="112"/>
      <c r="F14" s="112">
        <f>D14*E14</f>
        <v>0</v>
      </c>
      <c r="K14" s="74" t="s">
        <v>309</v>
      </c>
      <c r="L14" s="74"/>
      <c r="M14" s="56"/>
      <c r="N14" s="75"/>
      <c r="O14" s="57"/>
    </row>
    <row r="15" spans="1:15" x14ac:dyDescent="0.3">
      <c r="A15" s="50"/>
      <c r="B15" s="51"/>
      <c r="C15" s="52"/>
      <c r="D15" s="53"/>
      <c r="E15" s="112"/>
      <c r="F15" s="112"/>
      <c r="K15" s="58"/>
      <c r="L15" s="74"/>
      <c r="M15" s="56"/>
      <c r="N15" s="75"/>
      <c r="O15" s="57"/>
    </row>
    <row r="16" spans="1:15" ht="118.8" x14ac:dyDescent="0.3">
      <c r="A16" s="50">
        <v>5</v>
      </c>
      <c r="B16" s="51" t="s">
        <v>412</v>
      </c>
      <c r="C16" s="52" t="s">
        <v>16</v>
      </c>
      <c r="D16" s="53">
        <v>2</v>
      </c>
      <c r="E16" s="112"/>
      <c r="F16" s="112">
        <f>D16*E16</f>
        <v>0</v>
      </c>
      <c r="K16" s="77" t="s">
        <v>313</v>
      </c>
      <c r="L16" s="78"/>
      <c r="M16" s="60"/>
      <c r="N16" s="79"/>
      <c r="O16" s="61">
        <f>F38</f>
        <v>0</v>
      </c>
    </row>
    <row r="17" spans="1:15" ht="15" thickBot="1" x14ac:dyDescent="0.35">
      <c r="A17" s="50"/>
      <c r="B17" s="51"/>
      <c r="C17" s="52"/>
      <c r="D17" s="53"/>
      <c r="E17" s="112"/>
      <c r="F17" s="112"/>
      <c r="K17" s="58"/>
      <c r="L17" s="74"/>
      <c r="M17" s="56"/>
      <c r="N17" s="75"/>
      <c r="O17" s="57"/>
    </row>
    <row r="18" spans="1:15" ht="52.8" x14ac:dyDescent="0.3">
      <c r="A18" s="50">
        <v>6</v>
      </c>
      <c r="B18" s="51" t="s">
        <v>385</v>
      </c>
      <c r="C18" s="52" t="s">
        <v>307</v>
      </c>
      <c r="D18" s="53">
        <v>5</v>
      </c>
      <c r="E18" s="112"/>
      <c r="F18" s="112">
        <f>D18*E18</f>
        <v>0</v>
      </c>
      <c r="K18" s="69" t="s">
        <v>336</v>
      </c>
      <c r="L18" s="81"/>
      <c r="M18" s="82"/>
      <c r="N18" s="83"/>
      <c r="O18" s="61">
        <f>O12+O16</f>
        <v>0</v>
      </c>
    </row>
    <row r="19" spans="1:15" x14ac:dyDescent="0.3">
      <c r="A19" s="50"/>
      <c r="B19" s="51"/>
      <c r="C19" s="52"/>
      <c r="D19" s="53"/>
      <c r="E19" s="112"/>
      <c r="F19" s="112"/>
      <c r="K19" s="62"/>
      <c r="L19" s="74"/>
      <c r="M19" s="56"/>
      <c r="N19" s="75"/>
      <c r="O19" s="76"/>
    </row>
    <row r="20" spans="1:15" ht="26.4" x14ac:dyDescent="0.3">
      <c r="A20" s="50">
        <v>7</v>
      </c>
      <c r="B20" s="51" t="s">
        <v>413</v>
      </c>
      <c r="C20" s="52" t="s">
        <v>302</v>
      </c>
      <c r="D20" s="53">
        <v>150</v>
      </c>
      <c r="E20" s="112"/>
      <c r="F20" s="112">
        <f>D20*E20</f>
        <v>0</v>
      </c>
      <c r="K20" s="84"/>
      <c r="L20" s="85"/>
      <c r="M20" s="86"/>
      <c r="N20" s="87"/>
      <c r="O20" s="88"/>
    </row>
    <row r="21" spans="1:15" x14ac:dyDescent="0.3">
      <c r="A21" s="50"/>
      <c r="B21" s="51"/>
      <c r="C21" s="52"/>
      <c r="D21" s="53"/>
      <c r="E21" s="112"/>
      <c r="F21" s="112"/>
      <c r="K21" s="62"/>
      <c r="L21" s="74"/>
      <c r="M21" s="56"/>
      <c r="N21" s="75"/>
      <c r="O21" s="76"/>
    </row>
    <row r="22" spans="1:15" ht="15" thickBot="1" x14ac:dyDescent="0.35">
      <c r="A22" s="98"/>
      <c r="B22" s="99" t="s">
        <v>331</v>
      </c>
      <c r="C22" s="100"/>
      <c r="D22" s="68"/>
      <c r="E22" s="119"/>
      <c r="F22" s="120">
        <f>SUM(F7:F21)</f>
        <v>0</v>
      </c>
      <c r="K22" s="89"/>
      <c r="L22" s="89"/>
      <c r="M22" s="89"/>
      <c r="N22" s="89"/>
      <c r="O22" s="90"/>
    </row>
    <row r="23" spans="1:15" ht="15" thickBot="1" x14ac:dyDescent="0.35">
      <c r="A23" s="62"/>
      <c r="B23" s="101"/>
      <c r="C23" s="54"/>
      <c r="D23" s="56"/>
      <c r="E23" s="122"/>
      <c r="F23" s="123"/>
      <c r="K23" s="91" t="s">
        <v>316</v>
      </c>
      <c r="L23" s="91"/>
      <c r="M23" s="91"/>
      <c r="N23" s="91"/>
      <c r="O23" s="92">
        <f>O18</f>
        <v>0</v>
      </c>
    </row>
    <row r="24" spans="1:15" ht="15" thickBot="1" x14ac:dyDescent="0.35">
      <c r="A24" s="62"/>
      <c r="B24" s="126" t="s">
        <v>309</v>
      </c>
      <c r="C24" s="62"/>
      <c r="D24" s="62"/>
      <c r="E24" s="117"/>
      <c r="F24" s="117"/>
      <c r="K24" s="91" t="s">
        <v>317</v>
      </c>
      <c r="L24" s="91"/>
      <c r="M24" s="93"/>
      <c r="N24" s="94"/>
      <c r="O24" s="92">
        <f>O23*0.22</f>
        <v>0</v>
      </c>
    </row>
    <row r="25" spans="1:15" x14ac:dyDescent="0.3">
      <c r="A25" s="50"/>
      <c r="B25" s="126"/>
      <c r="C25" s="62"/>
      <c r="D25" s="62"/>
      <c r="E25" s="117"/>
      <c r="F25" s="117"/>
      <c r="K25" s="74"/>
      <c r="L25" s="74"/>
      <c r="M25" s="56"/>
      <c r="N25" s="75"/>
      <c r="O25" s="76"/>
    </row>
    <row r="26" spans="1:15" ht="53.4" thickBot="1" x14ac:dyDescent="0.35">
      <c r="A26" s="50">
        <v>1</v>
      </c>
      <c r="B26" s="63" t="s">
        <v>310</v>
      </c>
      <c r="C26" s="52" t="s">
        <v>300</v>
      </c>
      <c r="D26" s="53">
        <v>4</v>
      </c>
      <c r="E26" s="112"/>
      <c r="F26" s="112">
        <f>D26*E26</f>
        <v>0</v>
      </c>
      <c r="K26" s="91" t="s">
        <v>318</v>
      </c>
      <c r="L26" s="91"/>
      <c r="M26" s="93"/>
      <c r="N26" s="94"/>
      <c r="O26" s="92">
        <f>O23+O24</f>
        <v>0</v>
      </c>
    </row>
    <row r="27" spans="1:15" x14ac:dyDescent="0.3">
      <c r="A27" s="50"/>
      <c r="B27" s="63"/>
      <c r="C27" s="52"/>
      <c r="D27" s="53"/>
      <c r="E27" s="112"/>
      <c r="F27" s="112"/>
      <c r="K27" s="43"/>
      <c r="L27" s="43"/>
      <c r="M27" s="45"/>
      <c r="N27" s="71"/>
      <c r="O27" s="49"/>
    </row>
    <row r="28" spans="1:15" ht="39.6" x14ac:dyDescent="0.3">
      <c r="A28" s="50">
        <v>2</v>
      </c>
      <c r="B28" s="63" t="s">
        <v>332</v>
      </c>
      <c r="C28" s="52" t="s">
        <v>11</v>
      </c>
      <c r="D28" s="53">
        <v>1</v>
      </c>
      <c r="E28" s="112"/>
      <c r="F28" s="112">
        <f>D28*E28</f>
        <v>0</v>
      </c>
      <c r="K28" s="43"/>
      <c r="L28" s="43"/>
      <c r="M28" s="45"/>
      <c r="N28" s="71"/>
      <c r="O28" s="49"/>
    </row>
    <row r="29" spans="1:15" x14ac:dyDescent="0.3">
      <c r="A29" s="50"/>
      <c r="B29" s="63"/>
      <c r="C29" s="52"/>
      <c r="D29" s="53"/>
      <c r="E29" s="112"/>
      <c r="F29" s="112"/>
      <c r="K29" s="95" t="s">
        <v>319</v>
      </c>
      <c r="L29" s="43"/>
      <c r="M29" s="45"/>
      <c r="N29" s="71"/>
      <c r="O29" s="49"/>
    </row>
    <row r="30" spans="1:15" ht="39.6" x14ac:dyDescent="0.3">
      <c r="A30" s="50">
        <v>3</v>
      </c>
      <c r="B30" s="63" t="s">
        <v>333</v>
      </c>
      <c r="C30" s="52" t="s">
        <v>300</v>
      </c>
      <c r="D30" s="53">
        <v>16</v>
      </c>
      <c r="E30" s="112"/>
      <c r="F30" s="112">
        <f>D30*E30</f>
        <v>0</v>
      </c>
      <c r="K30" s="96" t="s">
        <v>320</v>
      </c>
      <c r="L30" s="43"/>
      <c r="M30" s="45"/>
      <c r="N30" s="71"/>
      <c r="O30" s="49"/>
    </row>
    <row r="31" spans="1:15" x14ac:dyDescent="0.3">
      <c r="A31" s="50"/>
      <c r="B31" s="63"/>
      <c r="C31" s="52"/>
      <c r="D31" s="53"/>
      <c r="E31" s="112"/>
      <c r="F31" s="112"/>
      <c r="K31" s="213"/>
      <c r="L31" s="213"/>
      <c r="M31" s="213"/>
      <c r="N31" s="213"/>
      <c r="O31" s="213"/>
    </row>
    <row r="32" spans="1:15" ht="26.4" x14ac:dyDescent="0.3">
      <c r="A32" s="50">
        <v>4</v>
      </c>
      <c r="B32" s="63" t="s">
        <v>334</v>
      </c>
      <c r="C32" s="52" t="s">
        <v>16</v>
      </c>
      <c r="D32" s="53">
        <v>1</v>
      </c>
      <c r="E32" s="112"/>
      <c r="F32" s="112">
        <f>D32*E32</f>
        <v>0</v>
      </c>
      <c r="K32" s="96" t="s">
        <v>321</v>
      </c>
      <c r="L32" s="43"/>
      <c r="M32" s="45"/>
      <c r="N32" s="71"/>
      <c r="O32" s="49"/>
    </row>
    <row r="33" spans="1:6" x14ac:dyDescent="0.3">
      <c r="A33" s="50"/>
      <c r="B33" s="63"/>
      <c r="C33" s="52"/>
      <c r="D33" s="53"/>
      <c r="E33" s="112"/>
      <c r="F33" s="112"/>
    </row>
    <row r="34" spans="1:6" ht="26.4" x14ac:dyDescent="0.3">
      <c r="A34" s="50">
        <v>5</v>
      </c>
      <c r="B34" s="63" t="s">
        <v>335</v>
      </c>
      <c r="C34" s="52" t="s">
        <v>11</v>
      </c>
      <c r="D34" s="64">
        <v>0.05</v>
      </c>
      <c r="E34" s="112"/>
      <c r="F34" s="112">
        <f>D34*E34</f>
        <v>0</v>
      </c>
    </row>
    <row r="35" spans="1:6" x14ac:dyDescent="0.3">
      <c r="A35" s="50"/>
      <c r="B35" s="63"/>
      <c r="C35" s="52"/>
      <c r="D35" s="64"/>
      <c r="E35" s="112"/>
      <c r="F35" s="112"/>
    </row>
    <row r="36" spans="1:6" x14ac:dyDescent="0.3">
      <c r="A36" s="65">
        <v>6</v>
      </c>
      <c r="B36" s="63" t="s">
        <v>270</v>
      </c>
      <c r="C36" s="52" t="s">
        <v>300</v>
      </c>
      <c r="D36" s="53">
        <v>16</v>
      </c>
      <c r="E36" s="112"/>
      <c r="F36" s="112">
        <f>D36*E36</f>
        <v>0</v>
      </c>
    </row>
    <row r="37" spans="1:6" x14ac:dyDescent="0.3">
      <c r="A37" s="54"/>
      <c r="B37" s="43"/>
      <c r="C37" s="44"/>
      <c r="D37" s="45"/>
      <c r="E37" s="112"/>
      <c r="F37" s="112"/>
    </row>
    <row r="38" spans="1:6" ht="15" thickBot="1" x14ac:dyDescent="0.35">
      <c r="A38" s="47"/>
      <c r="B38" s="66" t="s">
        <v>313</v>
      </c>
      <c r="C38" s="67"/>
      <c r="D38" s="68"/>
      <c r="E38" s="119"/>
      <c r="F38" s="120">
        <f>SUM(F26:F36)</f>
        <v>0</v>
      </c>
    </row>
    <row r="39" spans="1:6" ht="15" thickBot="1" x14ac:dyDescent="0.35">
      <c r="A39" s="47"/>
      <c r="B39" s="43"/>
      <c r="C39" s="43"/>
      <c r="D39" s="45"/>
      <c r="E39" s="112"/>
      <c r="F39" s="112"/>
    </row>
    <row r="40" spans="1:6" ht="15" thickBot="1" x14ac:dyDescent="0.35">
      <c r="A40" s="42"/>
      <c r="B40" s="69" t="s">
        <v>336</v>
      </c>
      <c r="C40" s="69"/>
      <c r="D40" s="69"/>
      <c r="E40" s="70"/>
      <c r="F40" s="120">
        <f>SUM(F38+F22)</f>
        <v>0</v>
      </c>
    </row>
  </sheetData>
  <mergeCells count="1">
    <mergeCell ref="K31:O3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workbookViewId="0">
      <selection activeCell="A2" sqref="A2"/>
    </sheetView>
  </sheetViews>
  <sheetFormatPr defaultColWidth="8.88671875" defaultRowHeight="14.4" x14ac:dyDescent="0.3"/>
  <cols>
    <col min="1" max="16384" width="8.88671875" style="127"/>
  </cols>
  <sheetData>
    <row r="1" spans="1:1" x14ac:dyDescent="0.3">
      <c r="A1" s="127" t="s">
        <v>414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
  <sheetViews>
    <sheetView workbookViewId="0">
      <selection activeCell="B6" sqref="B6"/>
    </sheetView>
  </sheetViews>
  <sheetFormatPr defaultColWidth="8.88671875" defaultRowHeight="14.4" x14ac:dyDescent="0.3"/>
  <cols>
    <col min="1" max="1" width="24.33203125" style="127" bestFit="1" customWidth="1"/>
    <col min="2" max="2" width="14.44140625" style="127" customWidth="1"/>
    <col min="3" max="3" width="16.44140625" style="127" customWidth="1"/>
    <col min="4" max="4" width="19.6640625" style="127" customWidth="1"/>
    <col min="5" max="5" width="27" style="127" bestFit="1" customWidth="1"/>
    <col min="6" max="16384" width="8.88671875" style="127"/>
  </cols>
  <sheetData>
    <row r="1" spans="1:5" x14ac:dyDescent="0.3">
      <c r="A1" s="104" t="s">
        <v>415</v>
      </c>
      <c r="B1" s="105" t="s">
        <v>342</v>
      </c>
      <c r="C1" s="105" t="s">
        <v>286</v>
      </c>
      <c r="D1" s="105" t="s">
        <v>343</v>
      </c>
      <c r="E1" s="105" t="s">
        <v>345</v>
      </c>
    </row>
    <row r="2" spans="1:5" x14ac:dyDescent="0.3">
      <c r="A2" s="102" t="s">
        <v>337</v>
      </c>
      <c r="B2" s="103">
        <f>'Regionalna cesta (2)'!E167</f>
        <v>15600</v>
      </c>
      <c r="C2" s="103">
        <f>B2*0.22</f>
        <v>3432</v>
      </c>
      <c r="D2" s="103">
        <f>B2*1.22</f>
        <v>19032</v>
      </c>
      <c r="E2" s="102"/>
    </row>
    <row r="3" spans="1:5" x14ac:dyDescent="0.3">
      <c r="A3" s="102" t="s">
        <v>338</v>
      </c>
      <c r="B3" s="103">
        <f>'Ureditev NPr (2)'!E65</f>
        <v>0</v>
      </c>
      <c r="C3" s="103">
        <f t="shared" ref="C3:C4" si="0">B3*0.22</f>
        <v>0</v>
      </c>
      <c r="D3" s="103">
        <f t="shared" ref="D3:D5" si="1">B3*1.22</f>
        <v>0</v>
      </c>
      <c r="E3" s="102"/>
    </row>
    <row r="4" spans="1:5" x14ac:dyDescent="0.3">
      <c r="A4" s="102" t="s">
        <v>340</v>
      </c>
      <c r="B4" s="103">
        <f>'zaščita TK vodov (2)'!O23</f>
        <v>0</v>
      </c>
      <c r="C4" s="103">
        <f t="shared" si="0"/>
        <v>0</v>
      </c>
      <c r="D4" s="103">
        <f t="shared" si="1"/>
        <v>0</v>
      </c>
      <c r="E4" s="102"/>
    </row>
    <row r="5" spans="1:5" x14ac:dyDescent="0.3">
      <c r="A5" s="102" t="s">
        <v>341</v>
      </c>
      <c r="B5" s="103">
        <v>0</v>
      </c>
      <c r="C5" s="103">
        <f>B5*0.22</f>
        <v>0</v>
      </c>
      <c r="D5" s="103">
        <f t="shared" si="1"/>
        <v>0</v>
      </c>
      <c r="E5" s="102" t="s">
        <v>344</v>
      </c>
    </row>
    <row r="6" spans="1:5" x14ac:dyDescent="0.3">
      <c r="A6" s="104" t="s">
        <v>285</v>
      </c>
      <c r="B6" s="106">
        <f>SUM(B2:B5)</f>
        <v>15600</v>
      </c>
      <c r="C6" s="106">
        <f>SUM(C2:C5)</f>
        <v>3432</v>
      </c>
      <c r="D6" s="106">
        <f>SUM(D2:D5)</f>
        <v>19032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
  <sheetViews>
    <sheetView workbookViewId="0">
      <selection activeCell="C6" sqref="C6"/>
    </sheetView>
  </sheetViews>
  <sheetFormatPr defaultRowHeight="14.4" x14ac:dyDescent="0.3"/>
  <cols>
    <col min="2" max="2" width="24.109375" bestFit="1" customWidth="1"/>
    <col min="3" max="3" width="13.109375" customWidth="1"/>
  </cols>
  <sheetData>
    <row r="1" spans="2:3" ht="15" thickBot="1" x14ac:dyDescent="0.35"/>
    <row r="2" spans="2:3" x14ac:dyDescent="0.3">
      <c r="B2" s="128" t="s">
        <v>392</v>
      </c>
      <c r="C2" s="148">
        <f>'REKAPITULACIJA 9.6'!B7</f>
        <v>15600</v>
      </c>
    </row>
    <row r="3" spans="2:3" ht="15" thickBot="1" x14ac:dyDescent="0.35">
      <c r="B3" s="129" t="s">
        <v>415</v>
      </c>
      <c r="C3" s="149">
        <f>'REKAPITULACIJA 10.4'!B6</f>
        <v>15600</v>
      </c>
    </row>
    <row r="4" spans="2:3" s="153" customFormat="1" ht="15" thickBot="1" x14ac:dyDescent="0.35">
      <c r="B4" s="132" t="s">
        <v>485</v>
      </c>
      <c r="C4" s="151">
        <f>(C2+C3)*0.1</f>
        <v>3120</v>
      </c>
    </row>
    <row r="5" spans="2:3" ht="15" thickBot="1" x14ac:dyDescent="0.35">
      <c r="B5" s="130" t="s">
        <v>285</v>
      </c>
      <c r="C5" s="150">
        <f>C2+C3+C4</f>
        <v>34320</v>
      </c>
    </row>
    <row r="6" spans="2:3" ht="15" thickBot="1" x14ac:dyDescent="0.35">
      <c r="B6" s="132" t="s">
        <v>286</v>
      </c>
      <c r="C6" s="151">
        <f>C5*0.22</f>
        <v>7550.4</v>
      </c>
    </row>
    <row r="7" spans="2:3" ht="15" thickBot="1" x14ac:dyDescent="0.35">
      <c r="B7" s="131" t="s">
        <v>418</v>
      </c>
      <c r="C7" s="152">
        <f>C5+C6</f>
        <v>41870.400000000001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191"/>
  <sheetViews>
    <sheetView topLeftCell="A173" workbookViewId="0">
      <selection activeCell="A189" sqref="A189:XFD189"/>
    </sheetView>
  </sheetViews>
  <sheetFormatPr defaultRowHeight="14.4" x14ac:dyDescent="0.3"/>
  <cols>
    <col min="1" max="1" width="6.44140625" bestFit="1" customWidth="1"/>
    <col min="2" max="2" width="5.44140625" bestFit="1" customWidth="1"/>
    <col min="3" max="3" width="46.33203125" bestFit="1" customWidth="1"/>
    <col min="4" max="4" width="7.88671875" bestFit="1" customWidth="1"/>
    <col min="5" max="5" width="10.44140625" bestFit="1" customWidth="1"/>
    <col min="6" max="6" width="9.44140625" bestFit="1" customWidth="1"/>
  </cols>
  <sheetData>
    <row r="1" spans="1:6" x14ac:dyDescent="0.3">
      <c r="A1" s="1">
        <v>1</v>
      </c>
      <c r="B1" s="196" t="s">
        <v>0</v>
      </c>
      <c r="C1" s="197"/>
      <c r="D1" s="2" t="s">
        <v>1</v>
      </c>
      <c r="E1" s="3"/>
      <c r="F1" s="4"/>
    </row>
    <row r="2" spans="1:6" x14ac:dyDescent="0.3">
      <c r="A2" s="1" t="s">
        <v>2</v>
      </c>
      <c r="B2" s="1" t="s">
        <v>3</v>
      </c>
      <c r="C2" s="5" t="s">
        <v>4</v>
      </c>
      <c r="D2" s="6" t="s">
        <v>5</v>
      </c>
      <c r="E2" s="6" t="s">
        <v>6</v>
      </c>
      <c r="F2" s="7" t="s">
        <v>7</v>
      </c>
    </row>
    <row r="3" spans="1:6" x14ac:dyDescent="0.3">
      <c r="A3" s="8" t="s">
        <v>8</v>
      </c>
      <c r="B3" s="188" t="s">
        <v>9</v>
      </c>
      <c r="C3" s="189"/>
      <c r="D3" s="9" t="s">
        <v>1</v>
      </c>
      <c r="E3" s="10"/>
      <c r="F3" s="11"/>
    </row>
    <row r="4" spans="1:6" ht="27.6" x14ac:dyDescent="0.3">
      <c r="A4" s="12" t="s">
        <v>10</v>
      </c>
      <c r="B4" s="12" t="s">
        <v>11</v>
      </c>
      <c r="C4" s="13" t="s">
        <v>12</v>
      </c>
      <c r="D4" s="14">
        <v>0.22</v>
      </c>
      <c r="E4" s="14"/>
      <c r="F4" s="15">
        <f>D4*E4</f>
        <v>0</v>
      </c>
    </row>
    <row r="5" spans="1:6" ht="27.6" x14ac:dyDescent="0.3">
      <c r="A5" s="12" t="s">
        <v>13</v>
      </c>
      <c r="B5" s="12" t="s">
        <v>11</v>
      </c>
      <c r="C5" s="13" t="s">
        <v>14</v>
      </c>
      <c r="D5" s="14">
        <v>0.3</v>
      </c>
      <c r="E5" s="14"/>
      <c r="F5" s="15">
        <f t="shared" ref="F5:F27" si="0">D5*E5</f>
        <v>0</v>
      </c>
    </row>
    <row r="6" spans="1:6" ht="27.6" x14ac:dyDescent="0.3">
      <c r="A6" s="12" t="s">
        <v>15</v>
      </c>
      <c r="B6" s="12" t="s">
        <v>16</v>
      </c>
      <c r="C6" s="13" t="s">
        <v>17</v>
      </c>
      <c r="D6" s="14">
        <v>16</v>
      </c>
      <c r="E6" s="14"/>
      <c r="F6" s="15">
        <f t="shared" si="0"/>
        <v>0</v>
      </c>
    </row>
    <row r="7" spans="1:6" ht="27.6" x14ac:dyDescent="0.3">
      <c r="A7" s="12" t="s">
        <v>18</v>
      </c>
      <c r="B7" s="12" t="s">
        <v>16</v>
      </c>
      <c r="C7" s="13" t="s">
        <v>19</v>
      </c>
      <c r="D7" s="14">
        <v>16</v>
      </c>
      <c r="E7" s="14"/>
      <c r="F7" s="15">
        <f t="shared" si="0"/>
        <v>0</v>
      </c>
    </row>
    <row r="8" spans="1:6" x14ac:dyDescent="0.3">
      <c r="A8" s="8" t="s">
        <v>20</v>
      </c>
      <c r="B8" s="188" t="s">
        <v>21</v>
      </c>
      <c r="C8" s="189">
        <v>0</v>
      </c>
      <c r="D8" s="9" t="s">
        <v>1</v>
      </c>
      <c r="E8" s="10"/>
      <c r="F8" s="11"/>
    </row>
    <row r="9" spans="1:6" ht="27.6" x14ac:dyDescent="0.3">
      <c r="A9" s="12" t="s">
        <v>22</v>
      </c>
      <c r="B9" s="12" t="s">
        <v>23</v>
      </c>
      <c r="C9" s="13" t="s">
        <v>24</v>
      </c>
      <c r="D9" s="14">
        <v>550</v>
      </c>
      <c r="E9" s="14"/>
      <c r="F9" s="15">
        <f t="shared" si="0"/>
        <v>0</v>
      </c>
    </row>
    <row r="10" spans="1:6" ht="27.6" x14ac:dyDescent="0.3">
      <c r="A10" s="12" t="s">
        <v>25</v>
      </c>
      <c r="B10" s="12" t="s">
        <v>23</v>
      </c>
      <c r="C10" s="13" t="s">
        <v>26</v>
      </c>
      <c r="D10" s="14">
        <v>240</v>
      </c>
      <c r="E10" s="14"/>
      <c r="F10" s="15">
        <f t="shared" si="0"/>
        <v>0</v>
      </c>
    </row>
    <row r="11" spans="1:6" ht="27.6" x14ac:dyDescent="0.3">
      <c r="A11" s="12" t="s">
        <v>27</v>
      </c>
      <c r="B11" s="12" t="s">
        <v>16</v>
      </c>
      <c r="C11" s="13" t="s">
        <v>28</v>
      </c>
      <c r="D11" s="14">
        <v>6</v>
      </c>
      <c r="E11" s="14"/>
      <c r="F11" s="15">
        <f t="shared" si="0"/>
        <v>0</v>
      </c>
    </row>
    <row r="12" spans="1:6" ht="27.6" x14ac:dyDescent="0.3">
      <c r="A12" s="12" t="s">
        <v>29</v>
      </c>
      <c r="B12" s="12" t="s">
        <v>16</v>
      </c>
      <c r="C12" s="13" t="s">
        <v>30</v>
      </c>
      <c r="D12" s="14">
        <v>3</v>
      </c>
      <c r="E12" s="14"/>
      <c r="F12" s="15">
        <f t="shared" si="0"/>
        <v>0</v>
      </c>
    </row>
    <row r="13" spans="1:6" ht="27.6" x14ac:dyDescent="0.3">
      <c r="A13" s="12" t="s">
        <v>31</v>
      </c>
      <c r="B13" s="12" t="s">
        <v>16</v>
      </c>
      <c r="C13" s="13" t="s">
        <v>32</v>
      </c>
      <c r="D13" s="14">
        <v>6</v>
      </c>
      <c r="E13" s="14"/>
      <c r="F13" s="15">
        <f t="shared" si="0"/>
        <v>0</v>
      </c>
    </row>
    <row r="14" spans="1:6" ht="27.6" x14ac:dyDescent="0.3">
      <c r="A14" s="12" t="s">
        <v>33</v>
      </c>
      <c r="B14" s="12" t="s">
        <v>16</v>
      </c>
      <c r="C14" s="13" t="s">
        <v>34</v>
      </c>
      <c r="D14" s="14">
        <v>3</v>
      </c>
      <c r="E14" s="14"/>
      <c r="F14" s="15">
        <f t="shared" si="0"/>
        <v>0</v>
      </c>
    </row>
    <row r="15" spans="1:6" ht="27.6" x14ac:dyDescent="0.3">
      <c r="A15" s="12" t="s">
        <v>35</v>
      </c>
      <c r="B15" s="12" t="s">
        <v>16</v>
      </c>
      <c r="C15" s="13" t="s">
        <v>36</v>
      </c>
      <c r="D15" s="14">
        <v>13</v>
      </c>
      <c r="E15" s="14"/>
      <c r="F15" s="15">
        <f t="shared" si="0"/>
        <v>0</v>
      </c>
    </row>
    <row r="16" spans="1:6" x14ac:dyDescent="0.3">
      <c r="A16" s="12" t="s">
        <v>37</v>
      </c>
      <c r="B16" s="12" t="s">
        <v>38</v>
      </c>
      <c r="C16" s="13" t="s">
        <v>39</v>
      </c>
      <c r="D16" s="14">
        <v>72</v>
      </c>
      <c r="E16" s="14"/>
      <c r="F16" s="15">
        <f t="shared" si="0"/>
        <v>0</v>
      </c>
    </row>
    <row r="17" spans="1:6" x14ac:dyDescent="0.3">
      <c r="A17" s="12" t="s">
        <v>40</v>
      </c>
      <c r="B17" s="12" t="s">
        <v>16</v>
      </c>
      <c r="C17" s="13" t="s">
        <v>41</v>
      </c>
      <c r="D17" s="14">
        <v>16</v>
      </c>
      <c r="E17" s="14"/>
      <c r="F17" s="15">
        <f t="shared" si="0"/>
        <v>0</v>
      </c>
    </row>
    <row r="18" spans="1:6" ht="27.6" x14ac:dyDescent="0.3">
      <c r="A18" s="12" t="s">
        <v>42</v>
      </c>
      <c r="B18" s="12" t="s">
        <v>23</v>
      </c>
      <c r="C18" s="13" t="s">
        <v>43</v>
      </c>
      <c r="D18" s="14">
        <v>55</v>
      </c>
      <c r="E18" s="14"/>
      <c r="F18" s="15">
        <f t="shared" si="0"/>
        <v>0</v>
      </c>
    </row>
    <row r="19" spans="1:6" ht="27.6" x14ac:dyDescent="0.3">
      <c r="A19" s="12" t="s">
        <v>44</v>
      </c>
      <c r="B19" s="12" t="s">
        <v>23</v>
      </c>
      <c r="C19" s="13" t="s">
        <v>45</v>
      </c>
      <c r="D19" s="14">
        <v>1320</v>
      </c>
      <c r="E19" s="14"/>
      <c r="F19" s="15">
        <f t="shared" si="0"/>
        <v>0</v>
      </c>
    </row>
    <row r="20" spans="1:6" ht="27.6" x14ac:dyDescent="0.3">
      <c r="A20" s="12" t="s">
        <v>46</v>
      </c>
      <c r="B20" s="12" t="s">
        <v>23</v>
      </c>
      <c r="C20" s="13" t="s">
        <v>47</v>
      </c>
      <c r="D20" s="14">
        <v>24</v>
      </c>
      <c r="E20" s="14"/>
      <c r="F20" s="15">
        <f t="shared" si="0"/>
        <v>0</v>
      </c>
    </row>
    <row r="21" spans="1:6" ht="27.6" x14ac:dyDescent="0.3">
      <c r="A21" s="12" t="s">
        <v>48</v>
      </c>
      <c r="B21" s="12" t="s">
        <v>38</v>
      </c>
      <c r="C21" s="13" t="s">
        <v>49</v>
      </c>
      <c r="D21" s="14">
        <v>12</v>
      </c>
      <c r="E21" s="14"/>
      <c r="F21" s="15">
        <f t="shared" si="0"/>
        <v>0</v>
      </c>
    </row>
    <row r="22" spans="1:6" ht="27.6" x14ac:dyDescent="0.3">
      <c r="A22" s="12" t="s">
        <v>50</v>
      </c>
      <c r="B22" s="12" t="s">
        <v>38</v>
      </c>
      <c r="C22" s="13" t="s">
        <v>51</v>
      </c>
      <c r="D22" s="14">
        <v>16</v>
      </c>
      <c r="E22" s="14"/>
      <c r="F22" s="15">
        <f t="shared" si="0"/>
        <v>0</v>
      </c>
    </row>
    <row r="23" spans="1:6" ht="27.6" x14ac:dyDescent="0.3">
      <c r="A23" s="12" t="s">
        <v>52</v>
      </c>
      <c r="B23" s="12" t="s">
        <v>38</v>
      </c>
      <c r="C23" s="13" t="s">
        <v>53</v>
      </c>
      <c r="D23" s="14">
        <v>2</v>
      </c>
      <c r="E23" s="14"/>
      <c r="F23" s="15">
        <f t="shared" si="0"/>
        <v>0</v>
      </c>
    </row>
    <row r="24" spans="1:6" x14ac:dyDescent="0.3">
      <c r="A24" s="8" t="s">
        <v>54</v>
      </c>
      <c r="B24" s="188" t="s">
        <v>55</v>
      </c>
      <c r="C24" s="189">
        <v>0</v>
      </c>
      <c r="D24" s="9" t="s">
        <v>1</v>
      </c>
      <c r="E24" s="10"/>
      <c r="F24" s="11"/>
    </row>
    <row r="25" spans="1:6" x14ac:dyDescent="0.3">
      <c r="A25" s="12" t="s">
        <v>56</v>
      </c>
      <c r="B25" s="12" t="s">
        <v>57</v>
      </c>
      <c r="C25" s="13" t="s">
        <v>58</v>
      </c>
      <c r="D25" s="14">
        <v>1</v>
      </c>
      <c r="E25" s="14"/>
      <c r="F25" s="15">
        <f t="shared" si="0"/>
        <v>0</v>
      </c>
    </row>
    <row r="26" spans="1:6" x14ac:dyDescent="0.3">
      <c r="A26" s="12" t="s">
        <v>59</v>
      </c>
      <c r="B26" s="12" t="s">
        <v>16</v>
      </c>
      <c r="C26" s="13" t="s">
        <v>60</v>
      </c>
      <c r="D26" s="14">
        <v>1</v>
      </c>
      <c r="E26" s="14"/>
      <c r="F26" s="15">
        <f t="shared" si="0"/>
        <v>0</v>
      </c>
    </row>
    <row r="27" spans="1:6" x14ac:dyDescent="0.3">
      <c r="A27" s="12" t="s">
        <v>61</v>
      </c>
      <c r="B27" s="12" t="s">
        <v>16</v>
      </c>
      <c r="C27" s="13" t="s">
        <v>62</v>
      </c>
      <c r="D27" s="14">
        <v>1</v>
      </c>
      <c r="E27" s="14"/>
      <c r="F27" s="15">
        <f t="shared" si="0"/>
        <v>0</v>
      </c>
    </row>
    <row r="28" spans="1:6" x14ac:dyDescent="0.3">
      <c r="A28" s="209" t="s">
        <v>63</v>
      </c>
      <c r="B28" s="210"/>
      <c r="C28" s="211"/>
      <c r="D28" s="16" t="s">
        <v>1</v>
      </c>
      <c r="E28" s="17"/>
      <c r="F28" s="18">
        <f>SUM(F4:F27)</f>
        <v>0</v>
      </c>
    </row>
    <row r="29" spans="1:6" x14ac:dyDescent="0.3">
      <c r="A29" s="19"/>
      <c r="B29" s="19"/>
      <c r="C29" s="20"/>
      <c r="D29" s="21" t="s">
        <v>1</v>
      </c>
      <c r="E29" s="22"/>
      <c r="F29" s="23"/>
    </row>
    <row r="30" spans="1:6" x14ac:dyDescent="0.3">
      <c r="A30" s="1">
        <v>2</v>
      </c>
      <c r="B30" s="196" t="s">
        <v>64</v>
      </c>
      <c r="C30" s="197"/>
      <c r="D30" s="2" t="s">
        <v>1</v>
      </c>
      <c r="E30" s="3"/>
      <c r="F30" s="4"/>
    </row>
    <row r="31" spans="1:6" x14ac:dyDescent="0.3">
      <c r="A31" s="1" t="s">
        <v>2</v>
      </c>
      <c r="B31" s="1" t="s">
        <v>3</v>
      </c>
      <c r="C31" s="5" t="s">
        <v>4</v>
      </c>
      <c r="D31" s="6" t="s">
        <v>5</v>
      </c>
      <c r="E31" s="6" t="s">
        <v>6</v>
      </c>
      <c r="F31" s="7" t="s">
        <v>7</v>
      </c>
    </row>
    <row r="32" spans="1:6" x14ac:dyDescent="0.3">
      <c r="A32" s="8" t="s">
        <v>65</v>
      </c>
      <c r="B32" s="204" t="s">
        <v>66</v>
      </c>
      <c r="C32" s="205"/>
      <c r="D32" s="9" t="s">
        <v>1</v>
      </c>
      <c r="E32" s="24"/>
      <c r="F32" s="24"/>
    </row>
    <row r="33" spans="1:6" ht="27.6" x14ac:dyDescent="0.3">
      <c r="A33" s="12" t="s">
        <v>67</v>
      </c>
      <c r="B33" s="12" t="s">
        <v>68</v>
      </c>
      <c r="C33" s="13" t="s">
        <v>69</v>
      </c>
      <c r="D33" s="15">
        <v>140</v>
      </c>
      <c r="E33" s="15"/>
      <c r="F33" s="15">
        <f t="shared" ref="F33:F60" si="1">D33*E33</f>
        <v>0</v>
      </c>
    </row>
    <row r="34" spans="1:6" ht="27.6" x14ac:dyDescent="0.3">
      <c r="A34" s="12" t="s">
        <v>70</v>
      </c>
      <c r="B34" s="12" t="s">
        <v>68</v>
      </c>
      <c r="C34" s="13" t="s">
        <v>71</v>
      </c>
      <c r="D34" s="15">
        <v>1900</v>
      </c>
      <c r="E34" s="15"/>
      <c r="F34" s="15">
        <f t="shared" si="1"/>
        <v>0</v>
      </c>
    </row>
    <row r="35" spans="1:6" x14ac:dyDescent="0.3">
      <c r="A35" s="12" t="s">
        <v>72</v>
      </c>
      <c r="B35" s="12" t="s">
        <v>68</v>
      </c>
      <c r="C35" s="13" t="s">
        <v>73</v>
      </c>
      <c r="D35" s="15">
        <v>900</v>
      </c>
      <c r="E35" s="15"/>
      <c r="F35" s="15">
        <f t="shared" si="1"/>
        <v>0</v>
      </c>
    </row>
    <row r="36" spans="1:6" ht="27.6" x14ac:dyDescent="0.3">
      <c r="A36" s="12" t="s">
        <v>74</v>
      </c>
      <c r="B36" s="12" t="s">
        <v>68</v>
      </c>
      <c r="C36" s="13" t="s">
        <v>75</v>
      </c>
      <c r="D36" s="15">
        <v>95</v>
      </c>
      <c r="E36" s="15"/>
      <c r="F36" s="15">
        <f t="shared" si="1"/>
        <v>0</v>
      </c>
    </row>
    <row r="37" spans="1:6" ht="41.4" x14ac:dyDescent="0.3">
      <c r="A37" s="12" t="s">
        <v>76</v>
      </c>
      <c r="B37" s="12" t="s">
        <v>68</v>
      </c>
      <c r="C37" s="13" t="s">
        <v>77</v>
      </c>
      <c r="D37" s="15">
        <v>25</v>
      </c>
      <c r="E37" s="15"/>
      <c r="F37" s="15">
        <f t="shared" si="1"/>
        <v>0</v>
      </c>
    </row>
    <row r="38" spans="1:6" x14ac:dyDescent="0.3">
      <c r="A38" s="8" t="s">
        <v>78</v>
      </c>
      <c r="B38" s="188" t="s">
        <v>79</v>
      </c>
      <c r="C38" s="189">
        <v>0</v>
      </c>
      <c r="D38" s="9" t="s">
        <v>1</v>
      </c>
      <c r="E38" s="24"/>
      <c r="F38" s="24"/>
    </row>
    <row r="39" spans="1:6" ht="27.6" x14ac:dyDescent="0.3">
      <c r="A39" s="12" t="s">
        <v>80</v>
      </c>
      <c r="B39" s="12" t="s">
        <v>23</v>
      </c>
      <c r="C39" s="13" t="s">
        <v>81</v>
      </c>
      <c r="D39" s="15">
        <v>1450</v>
      </c>
      <c r="E39" s="15"/>
      <c r="F39" s="15">
        <f t="shared" si="1"/>
        <v>0</v>
      </c>
    </row>
    <row r="40" spans="1:6" ht="27.6" x14ac:dyDescent="0.3">
      <c r="A40" s="12" t="s">
        <v>82</v>
      </c>
      <c r="B40" s="12" t="s">
        <v>23</v>
      </c>
      <c r="C40" s="13" t="s">
        <v>83</v>
      </c>
      <c r="D40" s="15">
        <v>650</v>
      </c>
      <c r="E40" s="15"/>
      <c r="F40" s="15">
        <f t="shared" si="1"/>
        <v>0</v>
      </c>
    </row>
    <row r="41" spans="1:6" x14ac:dyDescent="0.3">
      <c r="A41" s="8" t="s">
        <v>84</v>
      </c>
      <c r="B41" s="188" t="s">
        <v>85</v>
      </c>
      <c r="C41" s="189">
        <v>0</v>
      </c>
      <c r="D41" s="9" t="s">
        <v>1</v>
      </c>
      <c r="E41" s="24"/>
      <c r="F41" s="24"/>
    </row>
    <row r="42" spans="1:6" ht="55.2" x14ac:dyDescent="0.3">
      <c r="A42" s="12" t="s">
        <v>86</v>
      </c>
      <c r="B42" s="12" t="s">
        <v>68</v>
      </c>
      <c r="C42" s="13" t="s">
        <v>347</v>
      </c>
      <c r="D42" s="15">
        <v>850</v>
      </c>
      <c r="E42" s="15"/>
      <c r="F42" s="15">
        <f t="shared" si="1"/>
        <v>0</v>
      </c>
    </row>
    <row r="43" spans="1:6" ht="27.6" x14ac:dyDescent="0.3">
      <c r="A43" s="12" t="s">
        <v>87</v>
      </c>
      <c r="B43" s="12" t="s">
        <v>68</v>
      </c>
      <c r="C43" s="13" t="s">
        <v>88</v>
      </c>
      <c r="D43" s="15">
        <v>50</v>
      </c>
      <c r="E43" s="15"/>
      <c r="F43" s="15">
        <f t="shared" si="1"/>
        <v>0</v>
      </c>
    </row>
    <row r="44" spans="1:6" ht="27.6" x14ac:dyDescent="0.3">
      <c r="A44" s="12" t="s">
        <v>89</v>
      </c>
      <c r="B44" s="12" t="s">
        <v>68</v>
      </c>
      <c r="C44" s="13" t="s">
        <v>90</v>
      </c>
      <c r="D44" s="15">
        <v>880</v>
      </c>
      <c r="E44" s="15"/>
      <c r="F44" s="15">
        <f t="shared" si="1"/>
        <v>0</v>
      </c>
    </row>
    <row r="45" spans="1:6" x14ac:dyDescent="0.3">
      <c r="A45" s="8" t="s">
        <v>91</v>
      </c>
      <c r="B45" s="188" t="s">
        <v>92</v>
      </c>
      <c r="C45" s="189">
        <v>0</v>
      </c>
      <c r="D45" s="9" t="s">
        <v>1</v>
      </c>
      <c r="E45" s="24"/>
      <c r="F45" s="24"/>
    </row>
    <row r="46" spans="1:6" ht="27.6" x14ac:dyDescent="0.3">
      <c r="A46" s="12" t="s">
        <v>93</v>
      </c>
      <c r="B46" s="12" t="s">
        <v>23</v>
      </c>
      <c r="C46" s="13" t="s">
        <v>94</v>
      </c>
      <c r="D46" s="15">
        <v>550</v>
      </c>
      <c r="E46" s="15"/>
      <c r="F46" s="15">
        <f t="shared" si="1"/>
        <v>0</v>
      </c>
    </row>
    <row r="47" spans="1:6" x14ac:dyDescent="0.3">
      <c r="A47" s="12" t="s">
        <v>95</v>
      </c>
      <c r="B47" s="12" t="s">
        <v>23</v>
      </c>
      <c r="C47" s="13" t="s">
        <v>96</v>
      </c>
      <c r="D47" s="15">
        <v>550</v>
      </c>
      <c r="E47" s="15"/>
      <c r="F47" s="15">
        <f t="shared" si="1"/>
        <v>0</v>
      </c>
    </row>
    <row r="48" spans="1:6" ht="27.6" x14ac:dyDescent="0.3">
      <c r="A48" s="12" t="s">
        <v>97</v>
      </c>
      <c r="B48" s="12" t="s">
        <v>23</v>
      </c>
      <c r="C48" s="13" t="s">
        <v>98</v>
      </c>
      <c r="D48" s="15">
        <v>400</v>
      </c>
      <c r="E48" s="15"/>
      <c r="F48" s="15">
        <f t="shared" si="1"/>
        <v>0</v>
      </c>
    </row>
    <row r="49" spans="1:6" ht="55.2" x14ac:dyDescent="0.3">
      <c r="A49" s="12" t="s">
        <v>99</v>
      </c>
      <c r="B49" s="12" t="s">
        <v>23</v>
      </c>
      <c r="C49" s="13" t="s">
        <v>348</v>
      </c>
      <c r="D49" s="15">
        <v>30</v>
      </c>
      <c r="E49" s="15"/>
      <c r="F49" s="15">
        <f t="shared" si="1"/>
        <v>0</v>
      </c>
    </row>
    <row r="50" spans="1:6" ht="55.2" x14ac:dyDescent="0.3">
      <c r="A50" s="12" t="s">
        <v>100</v>
      </c>
      <c r="B50" s="12" t="s">
        <v>68</v>
      </c>
      <c r="C50" s="13" t="s">
        <v>349</v>
      </c>
      <c r="D50" s="15">
        <v>90</v>
      </c>
      <c r="E50" s="15"/>
      <c r="F50" s="15">
        <f t="shared" si="1"/>
        <v>0</v>
      </c>
    </row>
    <row r="51" spans="1:6" x14ac:dyDescent="0.3">
      <c r="A51" s="8" t="s">
        <v>101</v>
      </c>
      <c r="B51" s="188" t="s">
        <v>102</v>
      </c>
      <c r="C51" s="189">
        <v>0</v>
      </c>
      <c r="D51" s="9" t="s">
        <v>1</v>
      </c>
      <c r="E51" s="24"/>
      <c r="F51" s="24"/>
    </row>
    <row r="52" spans="1:6" x14ac:dyDescent="0.3">
      <c r="A52" s="12" t="s">
        <v>103</v>
      </c>
      <c r="B52" s="12" t="s">
        <v>104</v>
      </c>
      <c r="C52" s="13" t="s">
        <v>105</v>
      </c>
      <c r="D52" s="15">
        <v>5561</v>
      </c>
      <c r="E52" s="15"/>
      <c r="F52" s="15">
        <f t="shared" si="1"/>
        <v>0</v>
      </c>
    </row>
    <row r="53" spans="1:6" x14ac:dyDescent="0.3">
      <c r="A53" s="12" t="s">
        <v>106</v>
      </c>
      <c r="B53" s="12" t="s">
        <v>104</v>
      </c>
      <c r="C53" s="13" t="s">
        <v>107</v>
      </c>
      <c r="D53" s="15">
        <v>5145</v>
      </c>
      <c r="E53" s="15"/>
      <c r="F53" s="15">
        <f t="shared" si="1"/>
        <v>0</v>
      </c>
    </row>
    <row r="54" spans="1:6" ht="27.6" x14ac:dyDescent="0.3">
      <c r="A54" s="12" t="s">
        <v>108</v>
      </c>
      <c r="B54" s="12" t="s">
        <v>104</v>
      </c>
      <c r="C54" s="13" t="s">
        <v>109</v>
      </c>
      <c r="D54" s="15">
        <v>396</v>
      </c>
      <c r="E54" s="15"/>
      <c r="F54" s="15">
        <f t="shared" si="1"/>
        <v>0</v>
      </c>
    </row>
    <row r="55" spans="1:6" ht="27.6" x14ac:dyDescent="0.3">
      <c r="A55" s="12" t="s">
        <v>110</v>
      </c>
      <c r="B55" s="12" t="s">
        <v>104</v>
      </c>
      <c r="C55" s="13" t="s">
        <v>111</v>
      </c>
      <c r="D55" s="15">
        <v>20</v>
      </c>
      <c r="E55" s="15"/>
      <c r="F55" s="15">
        <f t="shared" si="1"/>
        <v>0</v>
      </c>
    </row>
    <row r="56" spans="1:6" x14ac:dyDescent="0.3">
      <c r="A56" s="8" t="s">
        <v>112</v>
      </c>
      <c r="B56" s="188" t="s">
        <v>113</v>
      </c>
      <c r="C56" s="189">
        <v>0</v>
      </c>
      <c r="D56" s="9" t="s">
        <v>1</v>
      </c>
      <c r="E56" s="24"/>
      <c r="F56" s="24"/>
    </row>
    <row r="57" spans="1:6" ht="41.4" x14ac:dyDescent="0.3">
      <c r="A57" s="12" t="s">
        <v>114</v>
      </c>
      <c r="B57" s="12" t="s">
        <v>23</v>
      </c>
      <c r="C57" s="25" t="s">
        <v>115</v>
      </c>
      <c r="D57" s="15">
        <v>2460</v>
      </c>
      <c r="E57" s="15"/>
      <c r="F57" s="15">
        <f t="shared" si="1"/>
        <v>0</v>
      </c>
    </row>
    <row r="58" spans="1:6" ht="27.6" x14ac:dyDescent="0.3">
      <c r="A58" s="12" t="s">
        <v>114</v>
      </c>
      <c r="B58" s="12" t="s">
        <v>23</v>
      </c>
      <c r="C58" s="13" t="s">
        <v>116</v>
      </c>
      <c r="D58" s="15">
        <v>740</v>
      </c>
      <c r="E58" s="15"/>
      <c r="F58" s="15">
        <f t="shared" si="1"/>
        <v>0</v>
      </c>
    </row>
    <row r="59" spans="1:6" ht="41.4" x14ac:dyDescent="0.3">
      <c r="A59" s="12" t="s">
        <v>114</v>
      </c>
      <c r="B59" s="12" t="s">
        <v>16</v>
      </c>
      <c r="C59" s="13" t="s">
        <v>117</v>
      </c>
      <c r="D59" s="15">
        <v>72</v>
      </c>
      <c r="E59" s="15"/>
      <c r="F59" s="15">
        <f t="shared" si="1"/>
        <v>0</v>
      </c>
    </row>
    <row r="60" spans="1:6" ht="27.6" x14ac:dyDescent="0.3">
      <c r="A60" s="12" t="s">
        <v>118</v>
      </c>
      <c r="B60" s="12" t="s">
        <v>16</v>
      </c>
      <c r="C60" s="13" t="s">
        <v>119</v>
      </c>
      <c r="D60" s="15">
        <v>725</v>
      </c>
      <c r="E60" s="15"/>
      <c r="F60" s="15">
        <f t="shared" si="1"/>
        <v>0</v>
      </c>
    </row>
    <row r="61" spans="1:6" x14ac:dyDescent="0.3">
      <c r="A61" s="206" t="s">
        <v>120</v>
      </c>
      <c r="B61" s="207"/>
      <c r="C61" s="208"/>
      <c r="D61" s="9" t="s">
        <v>1</v>
      </c>
      <c r="E61" s="24"/>
      <c r="F61" s="26">
        <f>SUM(F33:F60)</f>
        <v>0</v>
      </c>
    </row>
    <row r="62" spans="1:6" x14ac:dyDescent="0.3">
      <c r="A62" s="19"/>
      <c r="B62" s="19"/>
      <c r="C62" s="20"/>
      <c r="D62" s="21" t="s">
        <v>1</v>
      </c>
      <c r="E62" s="22"/>
      <c r="F62" s="23"/>
    </row>
    <row r="63" spans="1:6" x14ac:dyDescent="0.3">
      <c r="A63" s="1">
        <v>3</v>
      </c>
      <c r="B63" s="196" t="s">
        <v>121</v>
      </c>
      <c r="C63" s="197"/>
      <c r="D63" s="2" t="s">
        <v>1</v>
      </c>
      <c r="E63" s="3"/>
      <c r="F63" s="4"/>
    </row>
    <row r="64" spans="1:6" x14ac:dyDescent="0.3">
      <c r="A64" s="1" t="s">
        <v>2</v>
      </c>
      <c r="B64" s="1" t="s">
        <v>3</v>
      </c>
      <c r="C64" s="5" t="s">
        <v>4</v>
      </c>
      <c r="D64" s="6" t="s">
        <v>5</v>
      </c>
      <c r="E64" s="6" t="s">
        <v>6</v>
      </c>
      <c r="F64" s="7" t="s">
        <v>7</v>
      </c>
    </row>
    <row r="65" spans="1:6" x14ac:dyDescent="0.3">
      <c r="A65" s="8" t="s">
        <v>122</v>
      </c>
      <c r="B65" s="188" t="s">
        <v>123</v>
      </c>
      <c r="C65" s="189"/>
      <c r="D65" s="9" t="s">
        <v>1</v>
      </c>
      <c r="E65" s="27"/>
      <c r="F65" s="27"/>
    </row>
    <row r="66" spans="1:6" ht="27.6" x14ac:dyDescent="0.3">
      <c r="A66" s="12" t="s">
        <v>124</v>
      </c>
      <c r="B66" s="12" t="s">
        <v>125</v>
      </c>
      <c r="C66" s="13" t="s">
        <v>126</v>
      </c>
      <c r="D66" s="28">
        <v>20</v>
      </c>
      <c r="E66" s="28"/>
      <c r="F66" s="15">
        <f t="shared" ref="F66:F85" si="2">D66*E66</f>
        <v>0</v>
      </c>
    </row>
    <row r="67" spans="1:6" ht="27.6" x14ac:dyDescent="0.3">
      <c r="A67" s="12" t="s">
        <v>127</v>
      </c>
      <c r="B67" s="12" t="s">
        <v>125</v>
      </c>
      <c r="C67" s="13" t="s">
        <v>128</v>
      </c>
      <c r="D67" s="28">
        <v>420</v>
      </c>
      <c r="E67" s="28"/>
      <c r="F67" s="15">
        <f t="shared" si="2"/>
        <v>0</v>
      </c>
    </row>
    <row r="68" spans="1:6" ht="27.6" x14ac:dyDescent="0.3">
      <c r="A68" s="12" t="s">
        <v>129</v>
      </c>
      <c r="B68" s="12" t="s">
        <v>23</v>
      </c>
      <c r="C68" s="13" t="s">
        <v>130</v>
      </c>
      <c r="D68" s="28">
        <v>1550</v>
      </c>
      <c r="E68" s="28"/>
      <c r="F68" s="15">
        <f t="shared" si="2"/>
        <v>0</v>
      </c>
    </row>
    <row r="69" spans="1:6" ht="27.6" x14ac:dyDescent="0.3">
      <c r="A69" s="12" t="s">
        <v>131</v>
      </c>
      <c r="B69" s="12" t="s">
        <v>23</v>
      </c>
      <c r="C69" s="13" t="s">
        <v>132</v>
      </c>
      <c r="D69" s="28">
        <v>30</v>
      </c>
      <c r="E69" s="28"/>
      <c r="F69" s="15">
        <f t="shared" si="2"/>
        <v>0</v>
      </c>
    </row>
    <row r="70" spans="1:6" x14ac:dyDescent="0.3">
      <c r="A70" s="8" t="s">
        <v>133</v>
      </c>
      <c r="B70" s="188" t="s">
        <v>134</v>
      </c>
      <c r="C70" s="189">
        <v>0</v>
      </c>
      <c r="D70" s="9" t="s">
        <v>1</v>
      </c>
      <c r="E70" s="27"/>
      <c r="F70" s="27"/>
    </row>
    <row r="71" spans="1:6" ht="41.4" x14ac:dyDescent="0.3">
      <c r="A71" s="12" t="s">
        <v>135</v>
      </c>
      <c r="B71" s="12" t="s">
        <v>125</v>
      </c>
      <c r="C71" s="13" t="s">
        <v>136</v>
      </c>
      <c r="D71" s="28">
        <v>30</v>
      </c>
      <c r="E71" s="28"/>
      <c r="F71" s="15">
        <f t="shared" si="2"/>
        <v>0</v>
      </c>
    </row>
    <row r="72" spans="1:6" ht="27.6" x14ac:dyDescent="0.3">
      <c r="A72" s="12" t="s">
        <v>137</v>
      </c>
      <c r="B72" s="12" t="s">
        <v>23</v>
      </c>
      <c r="C72" s="25" t="s">
        <v>138</v>
      </c>
      <c r="D72" s="28">
        <v>1575</v>
      </c>
      <c r="E72" s="28"/>
      <c r="F72" s="15">
        <f t="shared" si="2"/>
        <v>0</v>
      </c>
    </row>
    <row r="73" spans="1:6" x14ac:dyDescent="0.3">
      <c r="A73" s="12" t="s">
        <v>139</v>
      </c>
      <c r="B73" s="12" t="s">
        <v>140</v>
      </c>
      <c r="C73" s="13" t="s">
        <v>141</v>
      </c>
      <c r="D73" s="28">
        <v>25</v>
      </c>
      <c r="E73" s="28"/>
      <c r="F73" s="15">
        <f t="shared" si="2"/>
        <v>0</v>
      </c>
    </row>
    <row r="74" spans="1:6" ht="27.6" x14ac:dyDescent="0.3">
      <c r="A74" s="12" t="s">
        <v>142</v>
      </c>
      <c r="B74" s="12" t="s">
        <v>140</v>
      </c>
      <c r="C74" s="13" t="s">
        <v>143</v>
      </c>
      <c r="D74" s="28">
        <v>25</v>
      </c>
      <c r="E74" s="28"/>
      <c r="F74" s="15">
        <f t="shared" si="2"/>
        <v>0</v>
      </c>
    </row>
    <row r="75" spans="1:6" x14ac:dyDescent="0.3">
      <c r="A75" s="8" t="s">
        <v>144</v>
      </c>
      <c r="B75" s="188" t="s">
        <v>145</v>
      </c>
      <c r="C75" s="189">
        <v>0</v>
      </c>
      <c r="D75" s="9" t="s">
        <v>1</v>
      </c>
      <c r="E75" s="27"/>
      <c r="F75" s="27"/>
    </row>
    <row r="76" spans="1:6" ht="27.6" x14ac:dyDescent="0.3">
      <c r="A76" s="12" t="s">
        <v>146</v>
      </c>
      <c r="B76" s="12" t="s">
        <v>147</v>
      </c>
      <c r="C76" s="13" t="s">
        <v>148</v>
      </c>
      <c r="D76" s="28">
        <v>77</v>
      </c>
      <c r="E76" s="28"/>
      <c r="F76" s="15">
        <f t="shared" si="2"/>
        <v>0</v>
      </c>
    </row>
    <row r="77" spans="1:6" x14ac:dyDescent="0.3">
      <c r="A77" s="8" t="s">
        <v>149</v>
      </c>
      <c r="B77" s="188" t="s">
        <v>150</v>
      </c>
      <c r="C77" s="189">
        <v>0</v>
      </c>
      <c r="D77" s="9" t="s">
        <v>1</v>
      </c>
      <c r="E77" s="27"/>
      <c r="F77" s="27"/>
    </row>
    <row r="78" spans="1:6" ht="27.6" x14ac:dyDescent="0.3">
      <c r="A78" s="12" t="s">
        <v>151</v>
      </c>
      <c r="B78" s="12" t="s">
        <v>125</v>
      </c>
      <c r="C78" s="13" t="s">
        <v>152</v>
      </c>
      <c r="D78" s="28">
        <v>10</v>
      </c>
      <c r="E78" s="28"/>
      <c r="F78" s="15">
        <f t="shared" si="2"/>
        <v>0</v>
      </c>
    </row>
    <row r="79" spans="1:6" ht="27.6" x14ac:dyDescent="0.3">
      <c r="A79" s="12" t="s">
        <v>153</v>
      </c>
      <c r="B79" s="12" t="s">
        <v>125</v>
      </c>
      <c r="C79" s="13" t="s">
        <v>154</v>
      </c>
      <c r="D79" s="28">
        <v>20</v>
      </c>
      <c r="E79" s="28"/>
      <c r="F79" s="15">
        <f t="shared" si="2"/>
        <v>0</v>
      </c>
    </row>
    <row r="80" spans="1:6" x14ac:dyDescent="0.3">
      <c r="A80" s="8" t="s">
        <v>155</v>
      </c>
      <c r="B80" s="188" t="s">
        <v>113</v>
      </c>
      <c r="C80" s="189">
        <v>0</v>
      </c>
      <c r="D80" s="9" t="s">
        <v>1</v>
      </c>
      <c r="E80" s="27"/>
      <c r="F80" s="27"/>
    </row>
    <row r="81" spans="1:6" ht="27.6" x14ac:dyDescent="0.3">
      <c r="A81" s="12" t="s">
        <v>114</v>
      </c>
      <c r="B81" s="12" t="s">
        <v>156</v>
      </c>
      <c r="C81" s="13" t="s">
        <v>157</v>
      </c>
      <c r="D81" s="28">
        <v>204</v>
      </c>
      <c r="E81" s="28"/>
      <c r="F81" s="15">
        <f t="shared" si="2"/>
        <v>0</v>
      </c>
    </row>
    <row r="82" spans="1:6" ht="41.4" x14ac:dyDescent="0.3">
      <c r="A82" s="12" t="s">
        <v>114</v>
      </c>
      <c r="B82" s="12" t="s">
        <v>23</v>
      </c>
      <c r="C82" s="109" t="s">
        <v>350</v>
      </c>
      <c r="D82" s="14">
        <v>35</v>
      </c>
      <c r="E82" s="28"/>
      <c r="F82" s="15">
        <f t="shared" si="2"/>
        <v>0</v>
      </c>
    </row>
    <row r="83" spans="1:6" ht="27.6" x14ac:dyDescent="0.3">
      <c r="A83" s="12" t="s">
        <v>114</v>
      </c>
      <c r="B83" s="12" t="s">
        <v>38</v>
      </c>
      <c r="C83" s="109" t="s">
        <v>351</v>
      </c>
      <c r="D83" s="14">
        <v>77</v>
      </c>
      <c r="E83" s="28"/>
      <c r="F83" s="15">
        <f t="shared" si="2"/>
        <v>0</v>
      </c>
    </row>
    <row r="84" spans="1:6" ht="41.4" x14ac:dyDescent="0.3">
      <c r="A84" s="12" t="s">
        <v>114</v>
      </c>
      <c r="B84" s="12" t="s">
        <v>38</v>
      </c>
      <c r="C84" s="109" t="s">
        <v>352</v>
      </c>
      <c r="D84" s="14">
        <v>77</v>
      </c>
      <c r="E84" s="28"/>
      <c r="F84" s="15">
        <f t="shared" si="2"/>
        <v>0</v>
      </c>
    </row>
    <row r="85" spans="1:6" ht="27.6" x14ac:dyDescent="0.3">
      <c r="A85" s="12" t="s">
        <v>114</v>
      </c>
      <c r="B85" s="12" t="s">
        <v>16</v>
      </c>
      <c r="C85" s="109" t="s">
        <v>353</v>
      </c>
      <c r="D85" s="14">
        <v>152</v>
      </c>
      <c r="E85" s="28"/>
      <c r="F85" s="15">
        <f t="shared" si="2"/>
        <v>0</v>
      </c>
    </row>
    <row r="86" spans="1:6" x14ac:dyDescent="0.3">
      <c r="A86" s="193" t="s">
        <v>158</v>
      </c>
      <c r="B86" s="194"/>
      <c r="C86" s="195"/>
      <c r="D86" s="16" t="s">
        <v>1</v>
      </c>
      <c r="E86" s="29"/>
      <c r="F86" s="18">
        <f>SUM(F66:F85)</f>
        <v>0</v>
      </c>
    </row>
    <row r="87" spans="1:6" x14ac:dyDescent="0.3">
      <c r="A87" s="110"/>
      <c r="B87" s="110"/>
      <c r="C87" s="30"/>
      <c r="D87" s="21" t="s">
        <v>1</v>
      </c>
      <c r="E87" s="31"/>
      <c r="F87" s="23"/>
    </row>
    <row r="88" spans="1:6" x14ac:dyDescent="0.3">
      <c r="A88" s="1">
        <v>4</v>
      </c>
      <c r="B88" s="196" t="s">
        <v>159</v>
      </c>
      <c r="C88" s="197"/>
      <c r="D88" s="2" t="s">
        <v>1</v>
      </c>
      <c r="E88" s="3"/>
      <c r="F88" s="4"/>
    </row>
    <row r="89" spans="1:6" x14ac:dyDescent="0.3">
      <c r="A89" s="1" t="s">
        <v>2</v>
      </c>
      <c r="B89" s="1" t="s">
        <v>3</v>
      </c>
      <c r="C89" s="5" t="s">
        <v>4</v>
      </c>
      <c r="D89" s="6" t="s">
        <v>5</v>
      </c>
      <c r="E89" s="6" t="s">
        <v>6</v>
      </c>
      <c r="F89" s="7" t="s">
        <v>7</v>
      </c>
    </row>
    <row r="90" spans="1:6" x14ac:dyDescent="0.3">
      <c r="A90" s="8" t="s">
        <v>160</v>
      </c>
      <c r="B90" s="188" t="s">
        <v>161</v>
      </c>
      <c r="C90" s="189">
        <v>0</v>
      </c>
      <c r="D90" s="9" t="s">
        <v>1</v>
      </c>
      <c r="E90" s="24"/>
      <c r="F90" s="24"/>
    </row>
    <row r="91" spans="1:6" ht="82.8" x14ac:dyDescent="0.3">
      <c r="A91" s="12" t="s">
        <v>162</v>
      </c>
      <c r="B91" s="12" t="s">
        <v>38</v>
      </c>
      <c r="C91" s="13" t="s">
        <v>163</v>
      </c>
      <c r="D91" s="15">
        <v>72</v>
      </c>
      <c r="E91" s="15"/>
      <c r="F91" s="15">
        <f t="shared" ref="F91:F112" si="3">D91*E91</f>
        <v>0</v>
      </c>
    </row>
    <row r="92" spans="1:6" ht="82.8" x14ac:dyDescent="0.3">
      <c r="A92" s="12" t="s">
        <v>164</v>
      </c>
      <c r="B92" s="12" t="s">
        <v>38</v>
      </c>
      <c r="C92" s="13" t="s">
        <v>165</v>
      </c>
      <c r="D92" s="15">
        <v>112</v>
      </c>
      <c r="E92" s="15"/>
      <c r="F92" s="15">
        <f t="shared" si="3"/>
        <v>0</v>
      </c>
    </row>
    <row r="93" spans="1:6" ht="27.6" x14ac:dyDescent="0.3">
      <c r="A93" s="12" t="s">
        <v>354</v>
      </c>
      <c r="B93" s="12" t="s">
        <v>16</v>
      </c>
      <c r="C93" s="13" t="s">
        <v>355</v>
      </c>
      <c r="D93" s="15">
        <v>14</v>
      </c>
      <c r="E93" s="15"/>
      <c r="F93" s="15">
        <f t="shared" si="3"/>
        <v>0</v>
      </c>
    </row>
    <row r="94" spans="1:6" x14ac:dyDescent="0.3">
      <c r="A94" s="8" t="s">
        <v>166</v>
      </c>
      <c r="B94" s="188" t="s">
        <v>167</v>
      </c>
      <c r="C94" s="189">
        <v>0</v>
      </c>
      <c r="D94" s="9" t="s">
        <v>1</v>
      </c>
      <c r="E94" s="24"/>
      <c r="F94" s="24"/>
    </row>
    <row r="95" spans="1:6" ht="41.4" x14ac:dyDescent="0.3">
      <c r="A95" s="12" t="s">
        <v>168</v>
      </c>
      <c r="B95" s="12" t="s">
        <v>38</v>
      </c>
      <c r="C95" s="13" t="s">
        <v>169</v>
      </c>
      <c r="D95" s="15">
        <v>9</v>
      </c>
      <c r="E95" s="15"/>
      <c r="F95" s="15">
        <f t="shared" si="3"/>
        <v>0</v>
      </c>
    </row>
    <row r="96" spans="1:6" ht="41.4" x14ac:dyDescent="0.3">
      <c r="A96" s="12" t="s">
        <v>170</v>
      </c>
      <c r="B96" s="12" t="s">
        <v>38</v>
      </c>
      <c r="C96" s="13" t="s">
        <v>171</v>
      </c>
      <c r="D96" s="15">
        <v>35</v>
      </c>
      <c r="E96" s="15"/>
      <c r="F96" s="15">
        <f t="shared" si="3"/>
        <v>0</v>
      </c>
    </row>
    <row r="97" spans="1:6" ht="27.6" x14ac:dyDescent="0.3">
      <c r="A97" s="12" t="s">
        <v>172</v>
      </c>
      <c r="B97" s="12" t="s">
        <v>38</v>
      </c>
      <c r="C97" s="13" t="s">
        <v>173</v>
      </c>
      <c r="D97" s="15">
        <v>35</v>
      </c>
      <c r="E97" s="15"/>
      <c r="F97" s="15">
        <f t="shared" si="3"/>
        <v>0</v>
      </c>
    </row>
    <row r="98" spans="1:6" ht="27.6" x14ac:dyDescent="0.3">
      <c r="A98" s="12" t="s">
        <v>174</v>
      </c>
      <c r="B98" s="12" t="s">
        <v>38</v>
      </c>
      <c r="C98" s="13" t="s">
        <v>175</v>
      </c>
      <c r="D98" s="15">
        <v>2.4</v>
      </c>
      <c r="E98" s="15"/>
      <c r="F98" s="15">
        <f t="shared" si="3"/>
        <v>0</v>
      </c>
    </row>
    <row r="99" spans="1:6" ht="27.6" x14ac:dyDescent="0.3">
      <c r="A99" s="12" t="s">
        <v>176</v>
      </c>
      <c r="B99" s="12" t="s">
        <v>38</v>
      </c>
      <c r="C99" s="13" t="s">
        <v>177</v>
      </c>
      <c r="D99" s="15">
        <v>35</v>
      </c>
      <c r="E99" s="15"/>
      <c r="F99" s="15">
        <f t="shared" si="3"/>
        <v>0</v>
      </c>
    </row>
    <row r="100" spans="1:6" x14ac:dyDescent="0.3">
      <c r="A100" s="8" t="s">
        <v>178</v>
      </c>
      <c r="B100" s="188" t="s">
        <v>179</v>
      </c>
      <c r="C100" s="189">
        <v>0</v>
      </c>
      <c r="D100" s="9" t="s">
        <v>1</v>
      </c>
      <c r="E100" s="24"/>
      <c r="F100" s="24"/>
    </row>
    <row r="101" spans="1:6" ht="27.6" x14ac:dyDescent="0.3">
      <c r="A101" s="12" t="s">
        <v>180</v>
      </c>
      <c r="B101" s="12" t="s">
        <v>16</v>
      </c>
      <c r="C101" s="13" t="s">
        <v>356</v>
      </c>
      <c r="D101" s="15">
        <v>1</v>
      </c>
      <c r="E101" s="15"/>
      <c r="F101" s="15">
        <f t="shared" si="3"/>
        <v>0</v>
      </c>
    </row>
    <row r="102" spans="1:6" ht="27.6" x14ac:dyDescent="0.3">
      <c r="A102" s="12" t="s">
        <v>357</v>
      </c>
      <c r="B102" s="12" t="s">
        <v>16</v>
      </c>
      <c r="C102" s="13" t="s">
        <v>358</v>
      </c>
      <c r="D102" s="15">
        <v>1</v>
      </c>
      <c r="E102" s="15"/>
      <c r="F102" s="15">
        <f t="shared" si="3"/>
        <v>0</v>
      </c>
    </row>
    <row r="103" spans="1:6" ht="27.6" x14ac:dyDescent="0.3">
      <c r="A103" s="12" t="s">
        <v>181</v>
      </c>
      <c r="B103" s="12" t="s">
        <v>16</v>
      </c>
      <c r="C103" s="13" t="s">
        <v>182</v>
      </c>
      <c r="D103" s="15">
        <v>7</v>
      </c>
      <c r="E103" s="15"/>
      <c r="F103" s="15">
        <f t="shared" si="3"/>
        <v>0</v>
      </c>
    </row>
    <row r="104" spans="1:6" ht="55.2" x14ac:dyDescent="0.3">
      <c r="A104" s="12" t="s">
        <v>183</v>
      </c>
      <c r="B104" s="12" t="s">
        <v>16</v>
      </c>
      <c r="C104" s="13" t="s">
        <v>184</v>
      </c>
      <c r="D104" s="15">
        <v>8</v>
      </c>
      <c r="E104" s="15"/>
      <c r="F104" s="15">
        <f t="shared" si="3"/>
        <v>0</v>
      </c>
    </row>
    <row r="105" spans="1:6" ht="41.4" x14ac:dyDescent="0.3">
      <c r="A105" s="12" t="s">
        <v>185</v>
      </c>
      <c r="B105" s="12" t="s">
        <v>16</v>
      </c>
      <c r="C105" s="13" t="s">
        <v>186</v>
      </c>
      <c r="D105" s="15">
        <v>1</v>
      </c>
      <c r="E105" s="15"/>
      <c r="F105" s="15">
        <f t="shared" si="3"/>
        <v>0</v>
      </c>
    </row>
    <row r="106" spans="1:6" ht="41.4" x14ac:dyDescent="0.3">
      <c r="A106" s="12" t="s">
        <v>187</v>
      </c>
      <c r="B106" s="12" t="s">
        <v>16</v>
      </c>
      <c r="C106" s="13" t="s">
        <v>188</v>
      </c>
      <c r="D106" s="15">
        <v>2</v>
      </c>
      <c r="E106" s="15"/>
      <c r="F106" s="15">
        <f t="shared" si="3"/>
        <v>0</v>
      </c>
    </row>
    <row r="107" spans="1:6" x14ac:dyDescent="0.3">
      <c r="A107" s="8" t="s">
        <v>189</v>
      </c>
      <c r="B107" s="188" t="s">
        <v>190</v>
      </c>
      <c r="C107" s="189">
        <v>0</v>
      </c>
      <c r="D107" s="9" t="s">
        <v>1</v>
      </c>
      <c r="E107" s="24"/>
      <c r="F107" s="24"/>
    </row>
    <row r="108" spans="1:6" ht="41.4" x14ac:dyDescent="0.3">
      <c r="A108" s="12" t="s">
        <v>191</v>
      </c>
      <c r="B108" s="12" t="s">
        <v>16</v>
      </c>
      <c r="C108" s="13" t="s">
        <v>387</v>
      </c>
      <c r="D108" s="15">
        <v>2</v>
      </c>
      <c r="E108" s="15"/>
      <c r="F108" s="15">
        <f t="shared" si="3"/>
        <v>0</v>
      </c>
    </row>
    <row r="109" spans="1:6" x14ac:dyDescent="0.3">
      <c r="A109" s="8" t="s">
        <v>192</v>
      </c>
      <c r="B109" s="188" t="s">
        <v>113</v>
      </c>
      <c r="C109" s="189">
        <v>0</v>
      </c>
      <c r="D109" s="9" t="s">
        <v>1</v>
      </c>
      <c r="E109" s="24"/>
      <c r="F109" s="24"/>
    </row>
    <row r="110" spans="1:6" ht="27.6" x14ac:dyDescent="0.3">
      <c r="A110" s="12" t="s">
        <v>114</v>
      </c>
      <c r="B110" s="12" t="s">
        <v>16</v>
      </c>
      <c r="C110" s="13" t="s">
        <v>193</v>
      </c>
      <c r="D110" s="15">
        <v>2</v>
      </c>
      <c r="E110" s="15"/>
      <c r="F110" s="15">
        <f t="shared" si="3"/>
        <v>0</v>
      </c>
    </row>
    <row r="111" spans="1:6" ht="27.6" x14ac:dyDescent="0.3">
      <c r="A111" s="12" t="s">
        <v>114</v>
      </c>
      <c r="B111" s="12" t="s">
        <v>16</v>
      </c>
      <c r="C111" s="13" t="s">
        <v>359</v>
      </c>
      <c r="D111" s="15">
        <v>1</v>
      </c>
      <c r="E111" s="15"/>
      <c r="F111" s="15">
        <f t="shared" si="3"/>
        <v>0</v>
      </c>
    </row>
    <row r="112" spans="1:6" ht="27.6" x14ac:dyDescent="0.3">
      <c r="A112" s="12" t="s">
        <v>114</v>
      </c>
      <c r="B112" s="12" t="s">
        <v>16</v>
      </c>
      <c r="C112" s="13" t="s">
        <v>360</v>
      </c>
      <c r="D112" s="15">
        <v>1</v>
      </c>
      <c r="E112" s="15"/>
      <c r="F112" s="15">
        <f t="shared" si="3"/>
        <v>0</v>
      </c>
    </row>
    <row r="113" spans="1:6" x14ac:dyDescent="0.3">
      <c r="A113" s="198" t="s">
        <v>194</v>
      </c>
      <c r="B113" s="199"/>
      <c r="C113" s="203"/>
      <c r="D113" s="9" t="s">
        <v>1</v>
      </c>
      <c r="E113" s="24"/>
      <c r="F113" s="26">
        <f>SUM(F91:F112)</f>
        <v>0</v>
      </c>
    </row>
    <row r="114" spans="1:6" x14ac:dyDescent="0.3">
      <c r="A114" s="19"/>
      <c r="B114" s="19"/>
      <c r="C114" s="20"/>
      <c r="D114" s="21" t="s">
        <v>1</v>
      </c>
      <c r="E114" s="22"/>
      <c r="F114" s="23"/>
    </row>
    <row r="115" spans="1:6" x14ac:dyDescent="0.3">
      <c r="A115" s="1">
        <v>5</v>
      </c>
      <c r="B115" s="196" t="s">
        <v>195</v>
      </c>
      <c r="C115" s="197"/>
      <c r="D115" s="2" t="s">
        <v>1</v>
      </c>
      <c r="E115" s="3"/>
      <c r="F115" s="4"/>
    </row>
    <row r="116" spans="1:6" x14ac:dyDescent="0.3">
      <c r="A116" s="1" t="s">
        <v>2</v>
      </c>
      <c r="B116" s="1" t="s">
        <v>3</v>
      </c>
      <c r="C116" s="5" t="s">
        <v>4</v>
      </c>
      <c r="D116" s="6" t="s">
        <v>5</v>
      </c>
      <c r="E116" s="6" t="s">
        <v>6</v>
      </c>
      <c r="F116" s="7" t="s">
        <v>7</v>
      </c>
    </row>
    <row r="117" spans="1:6" x14ac:dyDescent="0.3">
      <c r="A117" s="8" t="s">
        <v>196</v>
      </c>
      <c r="B117" s="188" t="s">
        <v>197</v>
      </c>
      <c r="C117" s="189"/>
      <c r="D117" s="9" t="s">
        <v>1</v>
      </c>
      <c r="E117" s="24"/>
      <c r="F117" s="24"/>
    </row>
    <row r="118" spans="1:6" ht="27.6" x14ac:dyDescent="0.3">
      <c r="A118" s="12" t="s">
        <v>198</v>
      </c>
      <c r="B118" s="12" t="s">
        <v>23</v>
      </c>
      <c r="C118" s="13" t="s">
        <v>199</v>
      </c>
      <c r="D118" s="15">
        <v>16</v>
      </c>
      <c r="E118" s="15"/>
      <c r="F118" s="15">
        <f t="shared" ref="F118" si="4">D118*E118</f>
        <v>0</v>
      </c>
    </row>
    <row r="119" spans="1:6" x14ac:dyDescent="0.3">
      <c r="A119" s="8" t="s">
        <v>200</v>
      </c>
      <c r="B119" s="188" t="s">
        <v>201</v>
      </c>
      <c r="C119" s="189">
        <v>0</v>
      </c>
      <c r="D119" s="9" t="s">
        <v>1</v>
      </c>
      <c r="E119" s="24"/>
      <c r="F119" s="24"/>
    </row>
    <row r="120" spans="1:6" ht="41.4" x14ac:dyDescent="0.3">
      <c r="A120" s="12" t="s">
        <v>202</v>
      </c>
      <c r="B120" s="12" t="s">
        <v>203</v>
      </c>
      <c r="C120" s="13" t="s">
        <v>204</v>
      </c>
      <c r="D120" s="15">
        <v>29</v>
      </c>
      <c r="E120" s="15"/>
      <c r="F120" s="15">
        <f t="shared" ref="F120:F127" si="5">D120*E120</f>
        <v>0</v>
      </c>
    </row>
    <row r="121" spans="1:6" ht="41.4" x14ac:dyDescent="0.3">
      <c r="A121" s="12" t="s">
        <v>205</v>
      </c>
      <c r="B121" s="12" t="s">
        <v>203</v>
      </c>
      <c r="C121" s="13" t="s">
        <v>206</v>
      </c>
      <c r="D121" s="15">
        <v>216</v>
      </c>
      <c r="E121" s="15"/>
      <c r="F121" s="15">
        <f t="shared" si="5"/>
        <v>0</v>
      </c>
    </row>
    <row r="122" spans="1:6" x14ac:dyDescent="0.3">
      <c r="A122" s="8" t="s">
        <v>207</v>
      </c>
      <c r="B122" s="188" t="s">
        <v>208</v>
      </c>
      <c r="C122" s="189">
        <v>0</v>
      </c>
      <c r="D122" s="9" t="s">
        <v>1</v>
      </c>
      <c r="E122" s="24"/>
      <c r="F122" s="24"/>
    </row>
    <row r="123" spans="1:6" ht="27.6" x14ac:dyDescent="0.3">
      <c r="A123" s="12" t="s">
        <v>361</v>
      </c>
      <c r="B123" s="12" t="s">
        <v>68</v>
      </c>
      <c r="C123" s="13" t="s">
        <v>362</v>
      </c>
      <c r="D123" s="15">
        <v>7</v>
      </c>
      <c r="E123" s="15"/>
      <c r="F123" s="15">
        <f t="shared" si="5"/>
        <v>0</v>
      </c>
    </row>
    <row r="124" spans="1:6" ht="27.6" x14ac:dyDescent="0.3">
      <c r="A124" s="12" t="s">
        <v>363</v>
      </c>
      <c r="B124" s="12" t="s">
        <v>68</v>
      </c>
      <c r="C124" s="13" t="s">
        <v>364</v>
      </c>
      <c r="D124" s="15">
        <v>7</v>
      </c>
      <c r="E124" s="15"/>
      <c r="F124" s="15">
        <f t="shared" si="5"/>
        <v>0</v>
      </c>
    </row>
    <row r="125" spans="1:6" ht="27.6" x14ac:dyDescent="0.3">
      <c r="A125" s="12" t="s">
        <v>365</v>
      </c>
      <c r="B125" s="12" t="s">
        <v>68</v>
      </c>
      <c r="C125" s="13" t="s">
        <v>366</v>
      </c>
      <c r="D125" s="15">
        <v>7</v>
      </c>
      <c r="E125" s="15"/>
      <c r="F125" s="15">
        <f t="shared" si="5"/>
        <v>0</v>
      </c>
    </row>
    <row r="126" spans="1:6" ht="27.6" x14ac:dyDescent="0.3">
      <c r="A126" s="12" t="s">
        <v>367</v>
      </c>
      <c r="B126" s="12" t="s">
        <v>68</v>
      </c>
      <c r="C126" s="13" t="s">
        <v>368</v>
      </c>
      <c r="D126" s="15">
        <v>7</v>
      </c>
      <c r="E126" s="15"/>
      <c r="F126" s="15">
        <f t="shared" si="5"/>
        <v>0</v>
      </c>
    </row>
    <row r="127" spans="1:6" ht="27.6" x14ac:dyDescent="0.3">
      <c r="A127" s="12" t="s">
        <v>369</v>
      </c>
      <c r="B127" s="12" t="s">
        <v>68</v>
      </c>
      <c r="C127" s="13" t="s">
        <v>370</v>
      </c>
      <c r="D127" s="15">
        <v>7</v>
      </c>
      <c r="E127" s="15"/>
      <c r="F127" s="15">
        <f t="shared" si="5"/>
        <v>0</v>
      </c>
    </row>
    <row r="128" spans="1:6" x14ac:dyDescent="0.3">
      <c r="A128" s="198" t="s">
        <v>209</v>
      </c>
      <c r="B128" s="199"/>
      <c r="C128" s="203"/>
      <c r="D128" s="9" t="s">
        <v>1</v>
      </c>
      <c r="E128" s="24"/>
      <c r="F128" s="26">
        <f>SUM(F118:F127)</f>
        <v>0</v>
      </c>
    </row>
    <row r="129" spans="1:6" x14ac:dyDescent="0.3">
      <c r="A129" s="19"/>
      <c r="B129" s="19"/>
      <c r="C129" s="20"/>
      <c r="D129" s="21" t="s">
        <v>1</v>
      </c>
      <c r="E129" s="22"/>
      <c r="F129" s="23"/>
    </row>
    <row r="130" spans="1:6" x14ac:dyDescent="0.3">
      <c r="A130" s="1">
        <v>6</v>
      </c>
      <c r="B130" s="196" t="s">
        <v>210</v>
      </c>
      <c r="C130" s="197"/>
      <c r="D130" s="2" t="s">
        <v>1</v>
      </c>
      <c r="E130" s="3"/>
      <c r="F130" s="4"/>
    </row>
    <row r="131" spans="1:6" x14ac:dyDescent="0.3">
      <c r="A131" s="1" t="s">
        <v>2</v>
      </c>
      <c r="B131" s="1" t="s">
        <v>3</v>
      </c>
      <c r="C131" s="5" t="s">
        <v>4</v>
      </c>
      <c r="D131" s="6" t="s">
        <v>5</v>
      </c>
      <c r="E131" s="6" t="s">
        <v>6</v>
      </c>
      <c r="F131" s="7" t="s">
        <v>7</v>
      </c>
    </row>
    <row r="132" spans="1:6" x14ac:dyDescent="0.3">
      <c r="A132" s="8" t="s">
        <v>211</v>
      </c>
      <c r="B132" s="188" t="s">
        <v>212</v>
      </c>
      <c r="C132" s="189"/>
      <c r="D132" s="9" t="s">
        <v>1</v>
      </c>
      <c r="E132" s="24"/>
      <c r="F132" s="24"/>
    </row>
    <row r="133" spans="1:6" ht="27.6" x14ac:dyDescent="0.3">
      <c r="A133" s="12" t="s">
        <v>213</v>
      </c>
      <c r="B133" s="12" t="s">
        <v>16</v>
      </c>
      <c r="C133" s="13" t="s">
        <v>214</v>
      </c>
      <c r="D133" s="15">
        <v>15</v>
      </c>
      <c r="E133" s="15"/>
      <c r="F133" s="15">
        <f t="shared" ref="F133:F162" si="6">D133*E133</f>
        <v>0</v>
      </c>
    </row>
    <row r="134" spans="1:6" ht="27.6" x14ac:dyDescent="0.3">
      <c r="A134" s="12" t="s">
        <v>215</v>
      </c>
      <c r="B134" s="12" t="s">
        <v>16</v>
      </c>
      <c r="C134" s="13" t="s">
        <v>216</v>
      </c>
      <c r="D134" s="15">
        <v>4</v>
      </c>
      <c r="E134" s="15"/>
      <c r="F134" s="15">
        <f t="shared" si="6"/>
        <v>0</v>
      </c>
    </row>
    <row r="135" spans="1:6" ht="27.6" x14ac:dyDescent="0.3">
      <c r="A135" s="12" t="s">
        <v>217</v>
      </c>
      <c r="B135" s="12" t="s">
        <v>16</v>
      </c>
      <c r="C135" s="13" t="s">
        <v>218</v>
      </c>
      <c r="D135" s="15">
        <v>6</v>
      </c>
      <c r="E135" s="15"/>
      <c r="F135" s="15">
        <f t="shared" si="6"/>
        <v>0</v>
      </c>
    </row>
    <row r="136" spans="1:6" ht="27.6" x14ac:dyDescent="0.3">
      <c r="A136" s="12" t="s">
        <v>219</v>
      </c>
      <c r="B136" s="12" t="s">
        <v>16</v>
      </c>
      <c r="C136" s="13" t="s">
        <v>220</v>
      </c>
      <c r="D136" s="15">
        <v>3</v>
      </c>
      <c r="E136" s="15"/>
      <c r="F136" s="15">
        <f t="shared" si="6"/>
        <v>0</v>
      </c>
    </row>
    <row r="137" spans="1:6" ht="27.6" x14ac:dyDescent="0.3">
      <c r="A137" s="12" t="s">
        <v>221</v>
      </c>
      <c r="B137" s="12" t="s">
        <v>16</v>
      </c>
      <c r="C137" s="13" t="s">
        <v>222</v>
      </c>
      <c r="D137" s="15">
        <v>2</v>
      </c>
      <c r="E137" s="15"/>
      <c r="F137" s="15">
        <f t="shared" si="6"/>
        <v>0</v>
      </c>
    </row>
    <row r="138" spans="1:6" ht="41.4" x14ac:dyDescent="0.3">
      <c r="A138" s="12" t="s">
        <v>223</v>
      </c>
      <c r="B138" s="12" t="s">
        <v>16</v>
      </c>
      <c r="C138" s="13" t="s">
        <v>224</v>
      </c>
      <c r="D138" s="15">
        <v>6</v>
      </c>
      <c r="E138" s="15"/>
      <c r="F138" s="15">
        <f t="shared" si="6"/>
        <v>0</v>
      </c>
    </row>
    <row r="139" spans="1:6" ht="41.4" x14ac:dyDescent="0.3">
      <c r="A139" s="12" t="s">
        <v>225</v>
      </c>
      <c r="B139" s="12" t="s">
        <v>16</v>
      </c>
      <c r="C139" s="13" t="s">
        <v>226</v>
      </c>
      <c r="D139" s="15">
        <v>1</v>
      </c>
      <c r="E139" s="15"/>
      <c r="F139" s="15">
        <f t="shared" si="6"/>
        <v>0</v>
      </c>
    </row>
    <row r="140" spans="1:6" ht="41.4" x14ac:dyDescent="0.3">
      <c r="A140" s="12" t="s">
        <v>227</v>
      </c>
      <c r="B140" s="12" t="s">
        <v>16</v>
      </c>
      <c r="C140" s="13" t="s">
        <v>228</v>
      </c>
      <c r="D140" s="15">
        <v>7</v>
      </c>
      <c r="E140" s="15"/>
      <c r="F140" s="15">
        <f t="shared" si="6"/>
        <v>0</v>
      </c>
    </row>
    <row r="141" spans="1:6" ht="41.4" x14ac:dyDescent="0.3">
      <c r="A141" s="12" t="s">
        <v>229</v>
      </c>
      <c r="B141" s="12" t="s">
        <v>16</v>
      </c>
      <c r="C141" s="13" t="s">
        <v>230</v>
      </c>
      <c r="D141" s="15">
        <v>6</v>
      </c>
      <c r="E141" s="15"/>
      <c r="F141" s="15">
        <f t="shared" si="6"/>
        <v>0</v>
      </c>
    </row>
    <row r="142" spans="1:6" x14ac:dyDescent="0.3">
      <c r="A142" s="8" t="s">
        <v>231</v>
      </c>
      <c r="B142" s="188" t="s">
        <v>232</v>
      </c>
      <c r="C142" s="189">
        <v>0</v>
      </c>
      <c r="D142" s="9" t="s">
        <v>1</v>
      </c>
      <c r="E142" s="24"/>
      <c r="F142" s="24"/>
    </row>
    <row r="143" spans="1:6" ht="55.2" x14ac:dyDescent="0.3">
      <c r="A143" s="12" t="s">
        <v>233</v>
      </c>
      <c r="B143" s="12" t="s">
        <v>38</v>
      </c>
      <c r="C143" s="13" t="s">
        <v>234</v>
      </c>
      <c r="D143" s="15">
        <v>640</v>
      </c>
      <c r="E143" s="15"/>
      <c r="F143" s="15">
        <f t="shared" si="6"/>
        <v>0</v>
      </c>
    </row>
    <row r="144" spans="1:6" ht="55.2" x14ac:dyDescent="0.3">
      <c r="A144" s="12" t="s">
        <v>388</v>
      </c>
      <c r="B144" s="12" t="s">
        <v>23</v>
      </c>
      <c r="C144" s="13" t="s">
        <v>389</v>
      </c>
      <c r="D144" s="15">
        <v>45</v>
      </c>
      <c r="E144" s="15"/>
      <c r="F144" s="15">
        <f t="shared" si="6"/>
        <v>0</v>
      </c>
    </row>
    <row r="145" spans="1:6" ht="69" x14ac:dyDescent="0.3">
      <c r="A145" s="12" t="s">
        <v>235</v>
      </c>
      <c r="B145" s="12" t="s">
        <v>23</v>
      </c>
      <c r="C145" s="13" t="s">
        <v>236</v>
      </c>
      <c r="D145" s="15">
        <v>8</v>
      </c>
      <c r="E145" s="15"/>
      <c r="F145" s="15">
        <f t="shared" si="6"/>
        <v>0</v>
      </c>
    </row>
    <row r="146" spans="1:6" ht="27.6" x14ac:dyDescent="0.3">
      <c r="A146" s="12" t="s">
        <v>237</v>
      </c>
      <c r="B146" s="12" t="s">
        <v>38</v>
      </c>
      <c r="C146" s="13" t="s">
        <v>238</v>
      </c>
      <c r="D146" s="15">
        <v>22</v>
      </c>
      <c r="E146" s="15"/>
      <c r="F146" s="15">
        <f t="shared" si="6"/>
        <v>0</v>
      </c>
    </row>
    <row r="147" spans="1:6" ht="27.6" x14ac:dyDescent="0.3">
      <c r="A147" s="12" t="s">
        <v>390</v>
      </c>
      <c r="B147" s="12" t="s">
        <v>38</v>
      </c>
      <c r="C147" s="13" t="s">
        <v>391</v>
      </c>
      <c r="D147" s="15">
        <v>45</v>
      </c>
      <c r="E147" s="15"/>
      <c r="F147" s="15">
        <f t="shared" si="6"/>
        <v>0</v>
      </c>
    </row>
    <row r="148" spans="1:6" ht="27.6" x14ac:dyDescent="0.3">
      <c r="A148" s="12" t="s">
        <v>239</v>
      </c>
      <c r="B148" s="12" t="s">
        <v>23</v>
      </c>
      <c r="C148" s="13" t="s">
        <v>240</v>
      </c>
      <c r="D148" s="15">
        <v>8</v>
      </c>
      <c r="E148" s="15"/>
      <c r="F148" s="15">
        <f t="shared" si="6"/>
        <v>0</v>
      </c>
    </row>
    <row r="149" spans="1:6" ht="27.6" x14ac:dyDescent="0.3">
      <c r="A149" s="12" t="s">
        <v>241</v>
      </c>
      <c r="B149" s="12" t="s">
        <v>38</v>
      </c>
      <c r="C149" s="13" t="s">
        <v>242</v>
      </c>
      <c r="D149" s="15">
        <v>22</v>
      </c>
      <c r="E149" s="15"/>
      <c r="F149" s="15">
        <f t="shared" si="6"/>
        <v>0</v>
      </c>
    </row>
    <row r="150" spans="1:6" ht="27.6" x14ac:dyDescent="0.3">
      <c r="A150" s="12" t="s">
        <v>243</v>
      </c>
      <c r="B150" s="12" t="s">
        <v>23</v>
      </c>
      <c r="C150" s="13" t="s">
        <v>244</v>
      </c>
      <c r="D150" s="15">
        <v>7</v>
      </c>
      <c r="E150" s="15"/>
      <c r="F150" s="15">
        <f t="shared" si="6"/>
        <v>0</v>
      </c>
    </row>
    <row r="151" spans="1:6" x14ac:dyDescent="0.3">
      <c r="A151" s="8" t="s">
        <v>245</v>
      </c>
      <c r="B151" s="188" t="s">
        <v>246</v>
      </c>
      <c r="C151" s="189">
        <v>0</v>
      </c>
      <c r="D151" s="9" t="s">
        <v>1</v>
      </c>
      <c r="E151" s="24"/>
      <c r="F151" s="24"/>
    </row>
    <row r="152" spans="1:6" ht="41.4" x14ac:dyDescent="0.3">
      <c r="A152" s="12" t="s">
        <v>247</v>
      </c>
      <c r="B152" s="12" t="s">
        <v>16</v>
      </c>
      <c r="C152" s="13" t="s">
        <v>248</v>
      </c>
      <c r="D152" s="15">
        <v>15</v>
      </c>
      <c r="E152" s="15"/>
      <c r="F152" s="15">
        <f t="shared" si="6"/>
        <v>0</v>
      </c>
    </row>
    <row r="153" spans="1:6" x14ac:dyDescent="0.3">
      <c r="A153" s="8" t="s">
        <v>249</v>
      </c>
      <c r="B153" s="188" t="s">
        <v>250</v>
      </c>
      <c r="C153" s="189">
        <v>0</v>
      </c>
      <c r="D153" s="9" t="s">
        <v>1</v>
      </c>
      <c r="E153" s="24"/>
      <c r="F153" s="24"/>
    </row>
    <row r="154" spans="1:6" x14ac:dyDescent="0.3">
      <c r="A154" s="12" t="s">
        <v>251</v>
      </c>
      <c r="B154" s="12" t="s">
        <v>16</v>
      </c>
      <c r="C154" s="13" t="s">
        <v>252</v>
      </c>
      <c r="D154" s="15">
        <v>1</v>
      </c>
      <c r="E154" s="15"/>
      <c r="F154" s="15">
        <f t="shared" si="6"/>
        <v>0</v>
      </c>
    </row>
    <row r="155" spans="1:6" x14ac:dyDescent="0.3">
      <c r="A155" s="12" t="s">
        <v>253</v>
      </c>
      <c r="B155" s="12" t="s">
        <v>16</v>
      </c>
      <c r="C155" s="13" t="s">
        <v>254</v>
      </c>
      <c r="D155" s="15">
        <v>10</v>
      </c>
      <c r="E155" s="15"/>
      <c r="F155" s="15">
        <f t="shared" si="6"/>
        <v>0</v>
      </c>
    </row>
    <row r="156" spans="1:6" x14ac:dyDescent="0.3">
      <c r="A156" s="12" t="s">
        <v>255</v>
      </c>
      <c r="B156" s="12" t="s">
        <v>16</v>
      </c>
      <c r="C156" s="13" t="s">
        <v>256</v>
      </c>
      <c r="D156" s="15">
        <v>4</v>
      </c>
      <c r="E156" s="15"/>
      <c r="F156" s="15">
        <f t="shared" si="6"/>
        <v>0</v>
      </c>
    </row>
    <row r="157" spans="1:6" x14ac:dyDescent="0.3">
      <c r="A157" s="12" t="s">
        <v>257</v>
      </c>
      <c r="B157" s="12" t="s">
        <v>16</v>
      </c>
      <c r="C157" s="13" t="s">
        <v>258</v>
      </c>
      <c r="D157" s="15">
        <v>4</v>
      </c>
      <c r="E157" s="15"/>
      <c r="F157" s="15">
        <f t="shared" si="6"/>
        <v>0</v>
      </c>
    </row>
    <row r="158" spans="1:6" ht="41.4" x14ac:dyDescent="0.3">
      <c r="A158" s="12" t="s">
        <v>259</v>
      </c>
      <c r="B158" s="12" t="s">
        <v>38</v>
      </c>
      <c r="C158" s="13" t="s">
        <v>260</v>
      </c>
      <c r="D158" s="15">
        <v>20</v>
      </c>
      <c r="E158" s="15"/>
      <c r="F158" s="15">
        <f t="shared" si="6"/>
        <v>0</v>
      </c>
    </row>
    <row r="159" spans="1:6" ht="41.4" x14ac:dyDescent="0.3">
      <c r="A159" s="12" t="s">
        <v>371</v>
      </c>
      <c r="B159" s="12" t="s">
        <v>38</v>
      </c>
      <c r="C159" s="13" t="s">
        <v>372</v>
      </c>
      <c r="D159" s="15">
        <v>112</v>
      </c>
      <c r="E159" s="15"/>
      <c r="F159" s="15">
        <f t="shared" si="6"/>
        <v>0</v>
      </c>
    </row>
    <row r="160" spans="1:6" x14ac:dyDescent="0.3">
      <c r="A160" s="8" t="s">
        <v>261</v>
      </c>
      <c r="B160" s="188" t="s">
        <v>113</v>
      </c>
      <c r="C160" s="189">
        <v>0</v>
      </c>
      <c r="D160" s="9" t="s">
        <v>1</v>
      </c>
      <c r="E160" s="24"/>
      <c r="F160" s="24"/>
    </row>
    <row r="161" spans="1:6" ht="27.6" x14ac:dyDescent="0.3">
      <c r="A161" s="12" t="s">
        <v>114</v>
      </c>
      <c r="B161" s="12" t="s">
        <v>38</v>
      </c>
      <c r="C161" s="13" t="s">
        <v>262</v>
      </c>
      <c r="D161" s="15">
        <v>132</v>
      </c>
      <c r="E161" s="15"/>
      <c r="F161" s="15">
        <f t="shared" si="6"/>
        <v>0</v>
      </c>
    </row>
    <row r="162" spans="1:6" x14ac:dyDescent="0.3">
      <c r="A162" s="12" t="s">
        <v>114</v>
      </c>
      <c r="B162" s="12" t="s">
        <v>16</v>
      </c>
      <c r="C162" s="13" t="s">
        <v>263</v>
      </c>
      <c r="D162" s="15">
        <v>1</v>
      </c>
      <c r="E162" s="15"/>
      <c r="F162" s="15">
        <f t="shared" si="6"/>
        <v>0</v>
      </c>
    </row>
    <row r="163" spans="1:6" x14ac:dyDescent="0.3">
      <c r="A163" s="190" t="s">
        <v>264</v>
      </c>
      <c r="B163" s="191"/>
      <c r="C163" s="192"/>
      <c r="D163" s="9" t="s">
        <v>1</v>
      </c>
      <c r="E163" s="24"/>
      <c r="F163" s="26">
        <f>SUM(F133:F162)</f>
        <v>0</v>
      </c>
    </row>
    <row r="164" spans="1:6" x14ac:dyDescent="0.3">
      <c r="A164" s="19"/>
      <c r="B164" s="19"/>
      <c r="C164" s="20"/>
      <c r="D164" s="21" t="s">
        <v>1</v>
      </c>
      <c r="E164" s="22"/>
      <c r="F164" s="23"/>
    </row>
    <row r="165" spans="1:6" x14ac:dyDescent="0.3">
      <c r="A165" s="1">
        <v>7</v>
      </c>
      <c r="B165" s="196" t="s">
        <v>265</v>
      </c>
      <c r="C165" s="197"/>
      <c r="D165" s="2" t="s">
        <v>1</v>
      </c>
      <c r="E165" s="3"/>
      <c r="F165" s="4"/>
    </row>
    <row r="166" spans="1:6" x14ac:dyDescent="0.3">
      <c r="A166" s="1" t="s">
        <v>2</v>
      </c>
      <c r="B166" s="1" t="s">
        <v>3</v>
      </c>
      <c r="C166" s="5" t="s">
        <v>4</v>
      </c>
      <c r="D166" s="6" t="s">
        <v>5</v>
      </c>
      <c r="E166" s="6" t="s">
        <v>6</v>
      </c>
      <c r="F166" s="7" t="s">
        <v>7</v>
      </c>
    </row>
    <row r="167" spans="1:6" x14ac:dyDescent="0.3">
      <c r="A167" s="32" t="s">
        <v>266</v>
      </c>
      <c r="B167" s="188" t="s">
        <v>267</v>
      </c>
      <c r="C167" s="189">
        <v>0</v>
      </c>
      <c r="D167" s="9" t="s">
        <v>1</v>
      </c>
      <c r="E167" s="24"/>
      <c r="F167" s="24"/>
    </row>
    <row r="168" spans="1:6" x14ac:dyDescent="0.3">
      <c r="A168" s="12" t="s">
        <v>268</v>
      </c>
      <c r="B168" s="12" t="s">
        <v>269</v>
      </c>
      <c r="C168" s="13" t="s">
        <v>270</v>
      </c>
      <c r="D168" s="15">
        <v>80</v>
      </c>
      <c r="E168" s="15"/>
      <c r="F168" s="15">
        <f t="shared" ref="F168:F173" si="7">D168*E168</f>
        <v>0</v>
      </c>
    </row>
    <row r="169" spans="1:6" x14ac:dyDescent="0.3">
      <c r="A169" s="12" t="s">
        <v>271</v>
      </c>
      <c r="B169" s="12" t="s">
        <v>269</v>
      </c>
      <c r="C169" s="13" t="s">
        <v>272</v>
      </c>
      <c r="D169" s="15">
        <v>60</v>
      </c>
      <c r="E169" s="15"/>
      <c r="F169" s="15">
        <f t="shared" si="7"/>
        <v>0</v>
      </c>
    </row>
    <row r="170" spans="1:6" ht="41.4" x14ac:dyDescent="0.3">
      <c r="A170" s="12" t="s">
        <v>273</v>
      </c>
      <c r="B170" s="12" t="s">
        <v>16</v>
      </c>
      <c r="C170" s="13" t="s">
        <v>274</v>
      </c>
      <c r="D170" s="15">
        <v>1</v>
      </c>
      <c r="E170" s="15"/>
      <c r="F170" s="15">
        <f t="shared" si="7"/>
        <v>0</v>
      </c>
    </row>
    <row r="171" spans="1:6" x14ac:dyDescent="0.3">
      <c r="A171" s="12" t="s">
        <v>114</v>
      </c>
      <c r="B171" s="12" t="s">
        <v>16</v>
      </c>
      <c r="C171" s="13" t="s">
        <v>275</v>
      </c>
      <c r="D171" s="15">
        <v>1</v>
      </c>
      <c r="E171" s="15"/>
      <c r="F171" s="15">
        <f t="shared" si="7"/>
        <v>0</v>
      </c>
    </row>
    <row r="172" spans="1:6" s="127" customFormat="1" ht="27.6" x14ac:dyDescent="0.3">
      <c r="A172" s="12" t="s">
        <v>114</v>
      </c>
      <c r="B172" s="12" t="s">
        <v>16</v>
      </c>
      <c r="C172" s="13" t="s">
        <v>276</v>
      </c>
      <c r="D172" s="15">
        <v>1</v>
      </c>
      <c r="E172" s="15"/>
      <c r="F172" s="15">
        <f t="shared" ref="F172" si="8">D172*E172</f>
        <v>0</v>
      </c>
    </row>
    <row r="173" spans="1:6" x14ac:dyDescent="0.3">
      <c r="A173" s="12" t="s">
        <v>114</v>
      </c>
      <c r="B173" s="12" t="s">
        <v>417</v>
      </c>
      <c r="C173" s="13" t="s">
        <v>416</v>
      </c>
      <c r="D173" s="15">
        <v>120</v>
      </c>
      <c r="E173" s="15">
        <v>130</v>
      </c>
      <c r="F173" s="15">
        <f t="shared" si="7"/>
        <v>15600</v>
      </c>
    </row>
    <row r="174" spans="1:6" x14ac:dyDescent="0.3">
      <c r="A174" s="193" t="s">
        <v>277</v>
      </c>
      <c r="B174" s="194"/>
      <c r="C174" s="195"/>
      <c r="D174" s="16" t="s">
        <v>1</v>
      </c>
      <c r="E174" s="33"/>
      <c r="F174" s="18">
        <f>SUM(F168:F173)</f>
        <v>15600</v>
      </c>
    </row>
    <row r="175" spans="1:6" x14ac:dyDescent="0.3">
      <c r="A175" s="19"/>
      <c r="B175" s="19"/>
      <c r="C175" s="20"/>
      <c r="D175" s="21" t="s">
        <v>1</v>
      </c>
      <c r="E175" s="22"/>
      <c r="F175" s="23"/>
    </row>
    <row r="176" spans="1:6" x14ac:dyDescent="0.3">
      <c r="A176" s="1">
        <v>8</v>
      </c>
      <c r="B176" s="196" t="s">
        <v>278</v>
      </c>
      <c r="C176" s="197"/>
      <c r="D176" s="2" t="s">
        <v>1</v>
      </c>
      <c r="E176" s="3"/>
      <c r="F176" s="4"/>
    </row>
    <row r="177" spans="1:6" x14ac:dyDescent="0.3">
      <c r="A177" s="1" t="s">
        <v>2</v>
      </c>
      <c r="B177" s="1" t="s">
        <v>3</v>
      </c>
      <c r="C177" s="5" t="s">
        <v>4</v>
      </c>
      <c r="D177" s="6" t="s">
        <v>5</v>
      </c>
      <c r="E177" s="6" t="s">
        <v>6</v>
      </c>
      <c r="F177" s="7" t="s">
        <v>7</v>
      </c>
    </row>
    <row r="178" spans="1:6" x14ac:dyDescent="0.3">
      <c r="A178" s="200" t="s">
        <v>279</v>
      </c>
      <c r="B178" s="200"/>
      <c r="C178" s="200"/>
      <c r="D178" s="9" t="s">
        <v>1</v>
      </c>
      <c r="E178" s="24"/>
      <c r="F178" s="26">
        <v>0</v>
      </c>
    </row>
    <row r="179" spans="1:6" x14ac:dyDescent="0.3">
      <c r="A179" s="34"/>
      <c r="B179" s="34"/>
      <c r="C179" s="35"/>
      <c r="D179" s="36" t="s">
        <v>1</v>
      </c>
      <c r="E179" s="37"/>
      <c r="F179" s="38"/>
    </row>
    <row r="180" spans="1:6" x14ac:dyDescent="0.3">
      <c r="A180" s="198" t="s">
        <v>280</v>
      </c>
      <c r="B180" s="199"/>
      <c r="C180" s="199"/>
      <c r="D180" s="39" t="s">
        <v>1</v>
      </c>
      <c r="E180" s="201" t="s">
        <v>281</v>
      </c>
      <c r="F180" s="202"/>
    </row>
    <row r="181" spans="1:6" x14ac:dyDescent="0.3">
      <c r="A181" s="12">
        <v>1</v>
      </c>
      <c r="B181" s="184" t="s">
        <v>0</v>
      </c>
      <c r="C181" s="185"/>
      <c r="D181" s="40" t="s">
        <v>1</v>
      </c>
      <c r="E181" s="24">
        <f>F28</f>
        <v>0</v>
      </c>
      <c r="F181" s="26"/>
    </row>
    <row r="182" spans="1:6" x14ac:dyDescent="0.3">
      <c r="A182" s="12">
        <v>2</v>
      </c>
      <c r="B182" s="184" t="s">
        <v>282</v>
      </c>
      <c r="C182" s="185"/>
      <c r="D182" s="40" t="s">
        <v>1</v>
      </c>
      <c r="E182" s="24">
        <f>F61</f>
        <v>0</v>
      </c>
      <c r="F182" s="26"/>
    </row>
    <row r="183" spans="1:6" x14ac:dyDescent="0.3">
      <c r="A183" s="12">
        <v>3</v>
      </c>
      <c r="B183" s="184" t="s">
        <v>121</v>
      </c>
      <c r="C183" s="185"/>
      <c r="D183" s="40" t="s">
        <v>1</v>
      </c>
      <c r="E183" s="24">
        <f>F86</f>
        <v>0</v>
      </c>
      <c r="F183" s="26"/>
    </row>
    <row r="184" spans="1:6" x14ac:dyDescent="0.3">
      <c r="A184" s="12">
        <v>4</v>
      </c>
      <c r="B184" s="184" t="s">
        <v>159</v>
      </c>
      <c r="C184" s="185"/>
      <c r="D184" s="40" t="s">
        <v>1</v>
      </c>
      <c r="E184" s="24">
        <f>F113</f>
        <v>0</v>
      </c>
      <c r="F184" s="26"/>
    </row>
    <row r="185" spans="1:6" x14ac:dyDescent="0.3">
      <c r="A185" s="12">
        <v>5</v>
      </c>
      <c r="B185" s="184" t="s">
        <v>195</v>
      </c>
      <c r="C185" s="185"/>
      <c r="D185" s="40" t="s">
        <v>1</v>
      </c>
      <c r="E185" s="24">
        <f>F128</f>
        <v>0</v>
      </c>
      <c r="F185" s="26"/>
    </row>
    <row r="186" spans="1:6" x14ac:dyDescent="0.3">
      <c r="A186" s="12">
        <v>6</v>
      </c>
      <c r="B186" s="184" t="s">
        <v>283</v>
      </c>
      <c r="C186" s="185"/>
      <c r="D186" s="40" t="s">
        <v>1</v>
      </c>
      <c r="E186" s="24">
        <f>F163</f>
        <v>0</v>
      </c>
      <c r="F186" s="26"/>
    </row>
    <row r="187" spans="1:6" ht="27.75" customHeight="1" x14ac:dyDescent="0.3">
      <c r="A187" s="12">
        <v>7</v>
      </c>
      <c r="B187" s="184" t="s">
        <v>265</v>
      </c>
      <c r="C187" s="185"/>
      <c r="D187" s="40" t="s">
        <v>1</v>
      </c>
      <c r="E187" s="24">
        <f>F174</f>
        <v>15600</v>
      </c>
      <c r="F187" s="26"/>
    </row>
    <row r="188" spans="1:6" x14ac:dyDescent="0.3">
      <c r="A188" s="12">
        <v>8</v>
      </c>
      <c r="B188" s="184" t="s">
        <v>284</v>
      </c>
      <c r="C188" s="185"/>
      <c r="D188" s="40" t="s">
        <v>1</v>
      </c>
      <c r="E188" s="24">
        <f>F178</f>
        <v>0</v>
      </c>
      <c r="F188" s="26"/>
    </row>
    <row r="189" spans="1:6" x14ac:dyDescent="0.3">
      <c r="A189" s="12">
        <v>10</v>
      </c>
      <c r="B189" s="186" t="s">
        <v>285</v>
      </c>
      <c r="C189" s="187"/>
      <c r="D189" s="40" t="s">
        <v>1</v>
      </c>
      <c r="E189" s="24">
        <f>SUM(E181:F188)</f>
        <v>15600</v>
      </c>
      <c r="F189" s="26"/>
    </row>
    <row r="190" spans="1:6" x14ac:dyDescent="0.3">
      <c r="A190" s="12">
        <v>11</v>
      </c>
      <c r="B190" s="186" t="s">
        <v>286</v>
      </c>
      <c r="C190" s="187"/>
      <c r="D190" s="40" t="s">
        <v>1</v>
      </c>
      <c r="E190" s="24">
        <f>E189*0.22</f>
        <v>3432</v>
      </c>
      <c r="F190" s="26"/>
    </row>
    <row r="191" spans="1:6" x14ac:dyDescent="0.3">
      <c r="A191" s="12">
        <v>12</v>
      </c>
      <c r="B191" s="186" t="s">
        <v>287</v>
      </c>
      <c r="C191" s="187"/>
      <c r="D191" s="40" t="s">
        <v>1</v>
      </c>
      <c r="E191" s="24">
        <f>E189+E190</f>
        <v>19032</v>
      </c>
      <c r="F191" s="26"/>
    </row>
  </sheetData>
  <mergeCells count="57">
    <mergeCell ref="B30:C30"/>
    <mergeCell ref="B1:C1"/>
    <mergeCell ref="B3:C3"/>
    <mergeCell ref="B8:C8"/>
    <mergeCell ref="B24:C24"/>
    <mergeCell ref="A28:C28"/>
    <mergeCell ref="B119:C119"/>
    <mergeCell ref="B117:C117"/>
    <mergeCell ref="B77:C77"/>
    <mergeCell ref="B32:C32"/>
    <mergeCell ref="B38:C38"/>
    <mergeCell ref="B41:C41"/>
    <mergeCell ref="B45:C45"/>
    <mergeCell ref="B51:C51"/>
    <mergeCell ref="B56:C56"/>
    <mergeCell ref="A61:C61"/>
    <mergeCell ref="B63:C63"/>
    <mergeCell ref="B65:C65"/>
    <mergeCell ref="B70:C70"/>
    <mergeCell ref="B75:C75"/>
    <mergeCell ref="B100:C100"/>
    <mergeCell ref="B107:C107"/>
    <mergeCell ref="B109:C109"/>
    <mergeCell ref="A113:C113"/>
    <mergeCell ref="B115:C115"/>
    <mergeCell ref="B80:C80"/>
    <mergeCell ref="B90:C90"/>
    <mergeCell ref="A86:C86"/>
    <mergeCell ref="B88:C88"/>
    <mergeCell ref="B94:C94"/>
    <mergeCell ref="E180:F180"/>
    <mergeCell ref="B181:C181"/>
    <mergeCell ref="B182:C182"/>
    <mergeCell ref="B122:C122"/>
    <mergeCell ref="A128:C128"/>
    <mergeCell ref="B130:C130"/>
    <mergeCell ref="B132:C132"/>
    <mergeCell ref="B184:C184"/>
    <mergeCell ref="B142:C142"/>
    <mergeCell ref="B151:C151"/>
    <mergeCell ref="B153:C153"/>
    <mergeCell ref="B160:C160"/>
    <mergeCell ref="B183:C183"/>
    <mergeCell ref="A163:C163"/>
    <mergeCell ref="B167:C167"/>
    <mergeCell ref="A174:C174"/>
    <mergeCell ref="B176:C176"/>
    <mergeCell ref="A180:C180"/>
    <mergeCell ref="B165:C165"/>
    <mergeCell ref="A178:C178"/>
    <mergeCell ref="B186:C186"/>
    <mergeCell ref="B187:C187"/>
    <mergeCell ref="B185:C185"/>
    <mergeCell ref="B190:C190"/>
    <mergeCell ref="B191:C191"/>
    <mergeCell ref="B188:C188"/>
    <mergeCell ref="B189:C18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8"/>
  <sheetViews>
    <sheetView tabSelected="1" topLeftCell="A22" workbookViewId="0">
      <selection activeCell="C18" sqref="C18"/>
    </sheetView>
  </sheetViews>
  <sheetFormatPr defaultRowHeight="14.4" x14ac:dyDescent="0.3"/>
  <cols>
    <col min="1" max="1" width="9" customWidth="1"/>
    <col min="2" max="2" width="6.109375" customWidth="1"/>
    <col min="3" max="3" width="46.109375" customWidth="1"/>
    <col min="4" max="4" width="8.33203125" customWidth="1"/>
    <col min="5" max="5" width="10.44140625" bestFit="1" customWidth="1"/>
    <col min="6" max="6" width="10.109375" customWidth="1"/>
  </cols>
  <sheetData>
    <row r="1" spans="1:6" x14ac:dyDescent="0.3">
      <c r="A1" s="1">
        <v>1</v>
      </c>
      <c r="B1" s="196" t="s">
        <v>0</v>
      </c>
      <c r="C1" s="197"/>
      <c r="D1" s="2" t="s">
        <v>1</v>
      </c>
      <c r="E1" s="3"/>
      <c r="F1" s="4"/>
    </row>
    <row r="2" spans="1:6" x14ac:dyDescent="0.3">
      <c r="A2" s="1" t="s">
        <v>2</v>
      </c>
      <c r="B2" s="1" t="s">
        <v>3</v>
      </c>
      <c r="C2" s="5" t="s">
        <v>4</v>
      </c>
      <c r="D2" s="6" t="s">
        <v>5</v>
      </c>
      <c r="E2" s="6" t="s">
        <v>6</v>
      </c>
      <c r="F2" s="7" t="s">
        <v>7</v>
      </c>
    </row>
    <row r="3" spans="1:6" x14ac:dyDescent="0.3">
      <c r="A3" s="8" t="s">
        <v>8</v>
      </c>
      <c r="B3" s="188" t="s">
        <v>9</v>
      </c>
      <c r="C3" s="189"/>
      <c r="D3" s="9" t="s">
        <v>1</v>
      </c>
      <c r="E3" s="10"/>
      <c r="F3" s="11"/>
    </row>
    <row r="4" spans="1:6" ht="27.6" x14ac:dyDescent="0.3">
      <c r="A4" s="12" t="s">
        <v>10</v>
      </c>
      <c r="B4" s="12" t="s">
        <v>11</v>
      </c>
      <c r="C4" s="13" t="s">
        <v>12</v>
      </c>
      <c r="D4" s="14">
        <v>0.01</v>
      </c>
      <c r="E4" s="14"/>
      <c r="F4" s="15">
        <f>D4*E4</f>
        <v>0</v>
      </c>
    </row>
    <row r="5" spans="1:6" ht="27.6" x14ac:dyDescent="0.3">
      <c r="A5" s="12" t="s">
        <v>13</v>
      </c>
      <c r="B5" s="12" t="s">
        <v>11</v>
      </c>
      <c r="C5" s="13" t="s">
        <v>14</v>
      </c>
      <c r="D5" s="14">
        <v>0.01</v>
      </c>
      <c r="E5" s="14"/>
      <c r="F5" s="15">
        <f t="shared" ref="F5:F10" si="0">D5*E5</f>
        <v>0</v>
      </c>
    </row>
    <row r="6" spans="1:6" ht="27.6" x14ac:dyDescent="0.3">
      <c r="A6" s="12" t="s">
        <v>15</v>
      </c>
      <c r="B6" s="12" t="s">
        <v>16</v>
      </c>
      <c r="C6" s="13" t="s">
        <v>17</v>
      </c>
      <c r="D6" s="14">
        <v>2</v>
      </c>
      <c r="E6" s="14"/>
      <c r="F6" s="15">
        <f t="shared" si="0"/>
        <v>0</v>
      </c>
    </row>
    <row r="7" spans="1:6" ht="41.4" x14ac:dyDescent="0.3">
      <c r="A7" s="12" t="s">
        <v>373</v>
      </c>
      <c r="B7" s="12" t="s">
        <v>16</v>
      </c>
      <c r="C7" s="13" t="s">
        <v>374</v>
      </c>
      <c r="D7" s="14">
        <v>4</v>
      </c>
      <c r="E7" s="14"/>
      <c r="F7" s="15">
        <f t="shared" si="0"/>
        <v>0</v>
      </c>
    </row>
    <row r="8" spans="1:6" ht="27.6" x14ac:dyDescent="0.3">
      <c r="A8" s="12" t="s">
        <v>375</v>
      </c>
      <c r="B8" s="12" t="s">
        <v>16</v>
      </c>
      <c r="C8" s="13" t="s">
        <v>376</v>
      </c>
      <c r="D8" s="14">
        <v>2</v>
      </c>
      <c r="E8" s="14"/>
      <c r="F8" s="15">
        <f t="shared" si="0"/>
        <v>0</v>
      </c>
    </row>
    <row r="9" spans="1:6" x14ac:dyDescent="0.3">
      <c r="A9" s="8" t="s">
        <v>288</v>
      </c>
      <c r="B9" s="188" t="s">
        <v>113</v>
      </c>
      <c r="C9" s="189">
        <v>0</v>
      </c>
      <c r="D9" s="9" t="s">
        <v>1</v>
      </c>
      <c r="E9" s="10"/>
      <c r="F9" s="11"/>
    </row>
    <row r="10" spans="1:6" ht="41.4" x14ac:dyDescent="0.3">
      <c r="A10" s="12" t="s">
        <v>114</v>
      </c>
      <c r="B10" s="12" t="s">
        <v>23</v>
      </c>
      <c r="C10" s="13" t="s">
        <v>289</v>
      </c>
      <c r="D10" s="14">
        <v>40</v>
      </c>
      <c r="E10" s="14"/>
      <c r="F10" s="15">
        <f t="shared" si="0"/>
        <v>0</v>
      </c>
    </row>
    <row r="11" spans="1:6" x14ac:dyDescent="0.3">
      <c r="A11" s="209" t="s">
        <v>63</v>
      </c>
      <c r="B11" s="210"/>
      <c r="C11" s="211"/>
      <c r="D11" s="16" t="s">
        <v>1</v>
      </c>
      <c r="E11" s="17"/>
      <c r="F11" s="18">
        <f>SUM(F4:F10)</f>
        <v>0</v>
      </c>
    </row>
    <row r="12" spans="1:6" x14ac:dyDescent="0.3">
      <c r="A12" s="19"/>
      <c r="B12" s="19"/>
      <c r="C12" s="20"/>
      <c r="D12" s="21" t="s">
        <v>1</v>
      </c>
      <c r="E12" s="22"/>
      <c r="F12" s="23"/>
    </row>
    <row r="13" spans="1:6" x14ac:dyDescent="0.3">
      <c r="A13" s="1">
        <v>2</v>
      </c>
      <c r="B13" s="196" t="s">
        <v>64</v>
      </c>
      <c r="C13" s="197"/>
      <c r="D13" s="2" t="s">
        <v>1</v>
      </c>
      <c r="E13" s="3"/>
      <c r="F13" s="4"/>
    </row>
    <row r="14" spans="1:6" x14ac:dyDescent="0.3">
      <c r="A14" s="1" t="s">
        <v>2</v>
      </c>
      <c r="B14" s="1" t="s">
        <v>3</v>
      </c>
      <c r="C14" s="5" t="s">
        <v>4</v>
      </c>
      <c r="D14" s="6" t="s">
        <v>5</v>
      </c>
      <c r="E14" s="6" t="s">
        <v>6</v>
      </c>
      <c r="F14" s="7" t="s">
        <v>7</v>
      </c>
    </row>
    <row r="15" spans="1:6" x14ac:dyDescent="0.3">
      <c r="A15" s="8" t="s">
        <v>65</v>
      </c>
      <c r="B15" s="204" t="s">
        <v>66</v>
      </c>
      <c r="C15" s="205"/>
      <c r="D15" s="9" t="s">
        <v>1</v>
      </c>
      <c r="E15" s="24"/>
      <c r="F15" s="24"/>
    </row>
    <row r="16" spans="1:6" ht="27.6" x14ac:dyDescent="0.3">
      <c r="A16" s="12" t="s">
        <v>70</v>
      </c>
      <c r="B16" s="12" t="s">
        <v>68</v>
      </c>
      <c r="C16" s="13" t="s">
        <v>290</v>
      </c>
      <c r="D16" s="15">
        <v>40</v>
      </c>
      <c r="E16" s="15"/>
      <c r="F16" s="15">
        <f t="shared" ref="F16:F29" si="1">D16*E16</f>
        <v>0</v>
      </c>
    </row>
    <row r="17" spans="1:6" ht="27.6" x14ac:dyDescent="0.3">
      <c r="A17" s="12" t="s">
        <v>74</v>
      </c>
      <c r="B17" s="12" t="s">
        <v>68</v>
      </c>
      <c r="C17" s="13" t="s">
        <v>291</v>
      </c>
      <c r="D17" s="15">
        <v>40</v>
      </c>
      <c r="E17" s="15"/>
      <c r="F17" s="15">
        <f t="shared" si="1"/>
        <v>0</v>
      </c>
    </row>
    <row r="18" spans="1:6" ht="41.4" x14ac:dyDescent="0.3">
      <c r="A18" s="12" t="s">
        <v>292</v>
      </c>
      <c r="B18" s="12" t="s">
        <v>68</v>
      </c>
      <c r="C18" s="13" t="s">
        <v>487</v>
      </c>
      <c r="D18" s="15">
        <v>10</v>
      </c>
      <c r="E18" s="15"/>
      <c r="F18" s="15">
        <f t="shared" si="1"/>
        <v>0</v>
      </c>
    </row>
    <row r="19" spans="1:6" x14ac:dyDescent="0.3">
      <c r="A19" s="8" t="s">
        <v>78</v>
      </c>
      <c r="B19" s="188" t="s">
        <v>79</v>
      </c>
      <c r="C19" s="189">
        <v>0</v>
      </c>
      <c r="D19" s="9" t="s">
        <v>1</v>
      </c>
      <c r="E19" s="24"/>
      <c r="F19" s="24"/>
    </row>
    <row r="20" spans="1:6" ht="27.6" x14ac:dyDescent="0.3">
      <c r="A20" s="12" t="s">
        <v>80</v>
      </c>
      <c r="B20" s="12" t="s">
        <v>23</v>
      </c>
      <c r="C20" s="13" t="s">
        <v>81</v>
      </c>
      <c r="D20" s="15">
        <v>60</v>
      </c>
      <c r="E20" s="15"/>
      <c r="F20" s="15">
        <f t="shared" si="1"/>
        <v>0</v>
      </c>
    </row>
    <row r="21" spans="1:6" ht="27.6" x14ac:dyDescent="0.3">
      <c r="A21" s="12" t="s">
        <v>82</v>
      </c>
      <c r="B21" s="12" t="s">
        <v>23</v>
      </c>
      <c r="C21" s="13" t="s">
        <v>83</v>
      </c>
      <c r="D21" s="15">
        <v>5</v>
      </c>
      <c r="E21" s="15"/>
      <c r="F21" s="15">
        <f t="shared" si="1"/>
        <v>0</v>
      </c>
    </row>
    <row r="22" spans="1:6" x14ac:dyDescent="0.3">
      <c r="A22" s="8" t="s">
        <v>84</v>
      </c>
      <c r="B22" s="188" t="s">
        <v>85</v>
      </c>
      <c r="C22" s="189">
        <v>0</v>
      </c>
      <c r="D22" s="9" t="s">
        <v>1</v>
      </c>
      <c r="E22" s="24"/>
      <c r="F22" s="24"/>
    </row>
    <row r="23" spans="1:6" ht="27.6" x14ac:dyDescent="0.3">
      <c r="A23" s="12" t="s">
        <v>86</v>
      </c>
      <c r="B23" s="12" t="s">
        <v>68</v>
      </c>
      <c r="C23" s="13" t="s">
        <v>293</v>
      </c>
      <c r="D23" s="15">
        <v>8</v>
      </c>
      <c r="E23" s="15"/>
      <c r="F23" s="15">
        <f t="shared" si="1"/>
        <v>0</v>
      </c>
    </row>
    <row r="24" spans="1:6" x14ac:dyDescent="0.3">
      <c r="A24" s="8" t="s">
        <v>101</v>
      </c>
      <c r="B24" s="188" t="s">
        <v>102</v>
      </c>
      <c r="C24" s="189">
        <v>0</v>
      </c>
      <c r="D24" s="9" t="s">
        <v>1</v>
      </c>
      <c r="E24" s="24"/>
      <c r="F24" s="24"/>
    </row>
    <row r="25" spans="1:6" x14ac:dyDescent="0.3">
      <c r="A25" s="12" t="s">
        <v>103</v>
      </c>
      <c r="B25" s="12" t="s">
        <v>104</v>
      </c>
      <c r="C25" s="13" t="s">
        <v>105</v>
      </c>
      <c r="D25" s="15">
        <v>88</v>
      </c>
      <c r="E25" s="15"/>
      <c r="F25" s="15">
        <f t="shared" si="1"/>
        <v>0</v>
      </c>
    </row>
    <row r="26" spans="1:6" x14ac:dyDescent="0.3">
      <c r="A26" s="12" t="s">
        <v>106</v>
      </c>
      <c r="B26" s="12" t="s">
        <v>104</v>
      </c>
      <c r="C26" s="13" t="s">
        <v>107</v>
      </c>
      <c r="D26" s="15">
        <v>76</v>
      </c>
      <c r="E26" s="15"/>
      <c r="F26" s="15">
        <f t="shared" si="1"/>
        <v>0</v>
      </c>
    </row>
    <row r="27" spans="1:6" ht="27.6" x14ac:dyDescent="0.3">
      <c r="A27" s="12" t="s">
        <v>110</v>
      </c>
      <c r="B27" s="12" t="s">
        <v>104</v>
      </c>
      <c r="C27" s="13" t="s">
        <v>111</v>
      </c>
      <c r="D27" s="15">
        <v>12</v>
      </c>
      <c r="E27" s="15"/>
      <c r="F27" s="15">
        <f t="shared" si="1"/>
        <v>0</v>
      </c>
    </row>
    <row r="28" spans="1:6" x14ac:dyDescent="0.3">
      <c r="A28" s="8" t="s">
        <v>112</v>
      </c>
      <c r="B28" s="188" t="s">
        <v>113</v>
      </c>
      <c r="C28" s="189">
        <v>0</v>
      </c>
      <c r="D28" s="9" t="s">
        <v>1</v>
      </c>
      <c r="E28" s="24"/>
      <c r="F28" s="24"/>
    </row>
    <row r="29" spans="1:6" ht="41.4" x14ac:dyDescent="0.3">
      <c r="A29" s="12" t="s">
        <v>114</v>
      </c>
      <c r="B29" s="12" t="s">
        <v>16</v>
      </c>
      <c r="C29" s="25" t="s">
        <v>377</v>
      </c>
      <c r="D29" s="15">
        <v>1</v>
      </c>
      <c r="E29" s="15"/>
      <c r="F29" s="15">
        <f t="shared" si="1"/>
        <v>0</v>
      </c>
    </row>
    <row r="30" spans="1:6" x14ac:dyDescent="0.3">
      <c r="A30" s="206" t="s">
        <v>120</v>
      </c>
      <c r="B30" s="207"/>
      <c r="C30" s="208"/>
      <c r="D30" s="9" t="s">
        <v>1</v>
      </c>
      <c r="E30" s="24"/>
      <c r="F30" s="26">
        <f>SUM(F16:F29)</f>
        <v>0</v>
      </c>
    </row>
    <row r="31" spans="1:6" x14ac:dyDescent="0.3">
      <c r="A31" s="19"/>
      <c r="B31" s="19"/>
      <c r="C31" s="20"/>
      <c r="D31" s="21" t="s">
        <v>1</v>
      </c>
      <c r="E31" s="22"/>
      <c r="F31" s="23"/>
    </row>
    <row r="32" spans="1:6" x14ac:dyDescent="0.3">
      <c r="A32" s="1">
        <v>3</v>
      </c>
      <c r="B32" s="196" t="s">
        <v>121</v>
      </c>
      <c r="C32" s="197"/>
      <c r="D32" s="2" t="s">
        <v>1</v>
      </c>
      <c r="E32" s="3"/>
      <c r="F32" s="4"/>
    </row>
    <row r="33" spans="1:6" x14ac:dyDescent="0.3">
      <c r="A33" s="1" t="s">
        <v>2</v>
      </c>
      <c r="B33" s="1" t="s">
        <v>3</v>
      </c>
      <c r="C33" s="5" t="s">
        <v>4</v>
      </c>
      <c r="D33" s="6" t="s">
        <v>5</v>
      </c>
      <c r="E33" s="6" t="s">
        <v>6</v>
      </c>
      <c r="F33" s="7" t="s">
        <v>7</v>
      </c>
    </row>
    <row r="34" spans="1:6" x14ac:dyDescent="0.3">
      <c r="A34" s="8" t="s">
        <v>122</v>
      </c>
      <c r="B34" s="188" t="s">
        <v>123</v>
      </c>
      <c r="C34" s="189"/>
      <c r="D34" s="9" t="s">
        <v>1</v>
      </c>
      <c r="E34" s="27"/>
      <c r="F34" s="27"/>
    </row>
    <row r="35" spans="1:6" ht="41.4" x14ac:dyDescent="0.3">
      <c r="A35" s="12" t="s">
        <v>127</v>
      </c>
      <c r="B35" s="12" t="s">
        <v>125</v>
      </c>
      <c r="C35" s="13" t="s">
        <v>294</v>
      </c>
      <c r="D35" s="28">
        <v>30</v>
      </c>
      <c r="E35" s="28"/>
      <c r="F35" s="15">
        <f t="shared" ref="F35" si="2">D35*E35</f>
        <v>0</v>
      </c>
    </row>
    <row r="36" spans="1:6" x14ac:dyDescent="0.3">
      <c r="A36" s="8" t="s">
        <v>155</v>
      </c>
      <c r="B36" s="188" t="s">
        <v>113</v>
      </c>
      <c r="C36" s="189">
        <v>0</v>
      </c>
      <c r="D36" s="9" t="s">
        <v>1</v>
      </c>
      <c r="E36" s="27"/>
      <c r="F36" s="27"/>
    </row>
    <row r="37" spans="1:6" x14ac:dyDescent="0.3">
      <c r="A37" s="12" t="s">
        <v>114</v>
      </c>
      <c r="B37" s="12" t="s">
        <v>156</v>
      </c>
      <c r="C37" s="41" t="s">
        <v>295</v>
      </c>
      <c r="D37" s="14">
        <v>32</v>
      </c>
      <c r="E37" s="28"/>
      <c r="F37" s="15">
        <f t="shared" ref="F37:F38" si="3">D37*E37</f>
        <v>0</v>
      </c>
    </row>
    <row r="38" spans="1:6" x14ac:dyDescent="0.3">
      <c r="A38" s="12" t="s">
        <v>114</v>
      </c>
      <c r="B38" s="12" t="s">
        <v>23</v>
      </c>
      <c r="C38" s="41" t="s">
        <v>296</v>
      </c>
      <c r="D38" s="14">
        <v>55</v>
      </c>
      <c r="E38" s="28"/>
      <c r="F38" s="15">
        <f t="shared" si="3"/>
        <v>0</v>
      </c>
    </row>
    <row r="39" spans="1:6" x14ac:dyDescent="0.3">
      <c r="A39" s="193" t="s">
        <v>158</v>
      </c>
      <c r="B39" s="194"/>
      <c r="C39" s="195"/>
      <c r="D39" s="16" t="s">
        <v>1</v>
      </c>
      <c r="E39" s="29"/>
      <c r="F39" s="18">
        <f>SUM(F35:F38)</f>
        <v>0</v>
      </c>
    </row>
    <row r="40" spans="1:6" x14ac:dyDescent="0.3">
      <c r="A40" s="107"/>
      <c r="B40" s="107"/>
      <c r="C40" s="30"/>
      <c r="D40" s="21" t="s">
        <v>1</v>
      </c>
      <c r="E40" s="31"/>
      <c r="F40" s="23"/>
    </row>
    <row r="41" spans="1:6" x14ac:dyDescent="0.3">
      <c r="A41" s="1">
        <v>4</v>
      </c>
      <c r="B41" s="196" t="s">
        <v>159</v>
      </c>
      <c r="C41" s="197"/>
      <c r="D41" s="2" t="s">
        <v>1</v>
      </c>
      <c r="E41" s="3"/>
      <c r="F41" s="4"/>
    </row>
    <row r="42" spans="1:6" x14ac:dyDescent="0.3">
      <c r="A42" s="1" t="s">
        <v>2</v>
      </c>
      <c r="B42" s="1" t="s">
        <v>3</v>
      </c>
      <c r="C42" s="5" t="s">
        <v>4</v>
      </c>
      <c r="D42" s="6" t="s">
        <v>5</v>
      </c>
      <c r="E42" s="6" t="s">
        <v>6</v>
      </c>
      <c r="F42" s="7" t="s">
        <v>7</v>
      </c>
    </row>
    <row r="43" spans="1:6" x14ac:dyDescent="0.3">
      <c r="A43" s="198" t="s">
        <v>194</v>
      </c>
      <c r="B43" s="199"/>
      <c r="C43" s="203"/>
      <c r="D43" s="9" t="s">
        <v>1</v>
      </c>
      <c r="E43" s="24"/>
      <c r="F43" s="26">
        <v>0</v>
      </c>
    </row>
    <row r="44" spans="1:6" x14ac:dyDescent="0.3">
      <c r="A44" s="19"/>
      <c r="B44" s="19"/>
      <c r="C44" s="20"/>
      <c r="D44" s="21" t="s">
        <v>1</v>
      </c>
      <c r="E44" s="22"/>
      <c r="F44" s="23"/>
    </row>
    <row r="45" spans="1:6" x14ac:dyDescent="0.3">
      <c r="A45" s="19"/>
      <c r="B45" s="19"/>
      <c r="C45" s="20"/>
      <c r="D45" s="21" t="s">
        <v>1</v>
      </c>
      <c r="E45" s="22"/>
      <c r="F45" s="23"/>
    </row>
    <row r="46" spans="1:6" x14ac:dyDescent="0.3">
      <c r="A46" s="1">
        <v>6</v>
      </c>
      <c r="B46" s="196" t="s">
        <v>210</v>
      </c>
      <c r="C46" s="197"/>
      <c r="D46" s="2" t="s">
        <v>1</v>
      </c>
      <c r="E46" s="3"/>
      <c r="F46" s="4"/>
    </row>
    <row r="47" spans="1:6" x14ac:dyDescent="0.3">
      <c r="A47" s="1" t="s">
        <v>2</v>
      </c>
      <c r="B47" s="1" t="s">
        <v>3</v>
      </c>
      <c r="C47" s="5" t="s">
        <v>4</v>
      </c>
      <c r="D47" s="6" t="s">
        <v>5</v>
      </c>
      <c r="E47" s="6" t="s">
        <v>6</v>
      </c>
      <c r="F47" s="7" t="s">
        <v>7</v>
      </c>
    </row>
    <row r="48" spans="1:6" x14ac:dyDescent="0.3">
      <c r="A48" s="190" t="s">
        <v>264</v>
      </c>
      <c r="B48" s="191"/>
      <c r="C48" s="192"/>
      <c r="D48" s="9" t="s">
        <v>1</v>
      </c>
      <c r="E48" s="24"/>
      <c r="F48" s="26">
        <v>0</v>
      </c>
    </row>
    <row r="49" spans="1:6" x14ac:dyDescent="0.3">
      <c r="A49" s="19"/>
      <c r="B49" s="19"/>
      <c r="C49" s="20"/>
      <c r="D49" s="21" t="s">
        <v>1</v>
      </c>
      <c r="E49" s="22"/>
      <c r="F49" s="23"/>
    </row>
    <row r="50" spans="1:6" x14ac:dyDescent="0.3">
      <c r="A50" s="1">
        <v>7</v>
      </c>
      <c r="B50" s="196" t="s">
        <v>265</v>
      </c>
      <c r="C50" s="197"/>
      <c r="D50" s="2" t="s">
        <v>1</v>
      </c>
      <c r="E50" s="3"/>
      <c r="F50" s="4"/>
    </row>
    <row r="51" spans="1:6" x14ac:dyDescent="0.3">
      <c r="A51" s="1" t="s">
        <v>2</v>
      </c>
      <c r="B51" s="1" t="s">
        <v>3</v>
      </c>
      <c r="C51" s="5" t="s">
        <v>4</v>
      </c>
      <c r="D51" s="6" t="s">
        <v>5</v>
      </c>
      <c r="E51" s="6" t="s">
        <v>6</v>
      </c>
      <c r="F51" s="7" t="s">
        <v>7</v>
      </c>
    </row>
    <row r="52" spans="1:6" x14ac:dyDescent="0.3">
      <c r="A52" s="193" t="s">
        <v>277</v>
      </c>
      <c r="B52" s="194"/>
      <c r="C52" s="195"/>
      <c r="D52" s="16" t="s">
        <v>1</v>
      </c>
      <c r="E52" s="33"/>
      <c r="F52" s="18">
        <v>0</v>
      </c>
    </row>
    <row r="53" spans="1:6" x14ac:dyDescent="0.3">
      <c r="A53" s="19"/>
      <c r="B53" s="19"/>
      <c r="C53" s="20"/>
      <c r="D53" s="21" t="s">
        <v>1</v>
      </c>
      <c r="E53" s="22"/>
      <c r="F53" s="23"/>
    </row>
    <row r="54" spans="1:6" x14ac:dyDescent="0.3">
      <c r="A54" s="1">
        <v>8</v>
      </c>
      <c r="B54" s="196" t="s">
        <v>278</v>
      </c>
      <c r="C54" s="197"/>
      <c r="D54" s="2" t="s">
        <v>1</v>
      </c>
      <c r="E54" s="3"/>
      <c r="F54" s="4"/>
    </row>
    <row r="55" spans="1:6" x14ac:dyDescent="0.3">
      <c r="A55" s="1" t="s">
        <v>2</v>
      </c>
      <c r="B55" s="1" t="s">
        <v>3</v>
      </c>
      <c r="C55" s="5" t="s">
        <v>4</v>
      </c>
      <c r="D55" s="6" t="s">
        <v>5</v>
      </c>
      <c r="E55" s="6" t="s">
        <v>6</v>
      </c>
      <c r="F55" s="7" t="s">
        <v>7</v>
      </c>
    </row>
    <row r="56" spans="1:6" x14ac:dyDescent="0.3">
      <c r="A56" s="200" t="s">
        <v>279</v>
      </c>
      <c r="B56" s="200"/>
      <c r="C56" s="200"/>
      <c r="D56" s="9" t="s">
        <v>1</v>
      </c>
      <c r="E56" s="24"/>
      <c r="F56" s="26">
        <v>0</v>
      </c>
    </row>
    <row r="57" spans="1:6" x14ac:dyDescent="0.3">
      <c r="A57" s="34"/>
      <c r="B57" s="34"/>
      <c r="C57" s="35"/>
      <c r="D57" s="36" t="s">
        <v>1</v>
      </c>
      <c r="E57" s="37"/>
      <c r="F57" s="38"/>
    </row>
    <row r="58" spans="1:6" x14ac:dyDescent="0.3">
      <c r="A58" s="198" t="s">
        <v>280</v>
      </c>
      <c r="B58" s="199"/>
      <c r="C58" s="199"/>
      <c r="D58" s="39" t="s">
        <v>1</v>
      </c>
      <c r="E58" s="201" t="s">
        <v>281</v>
      </c>
      <c r="F58" s="202"/>
    </row>
    <row r="59" spans="1:6" x14ac:dyDescent="0.3">
      <c r="A59" s="12">
        <v>1</v>
      </c>
      <c r="B59" s="184" t="s">
        <v>0</v>
      </c>
      <c r="C59" s="185"/>
      <c r="D59" s="40" t="s">
        <v>1</v>
      </c>
      <c r="E59" s="24">
        <f>F11</f>
        <v>0</v>
      </c>
      <c r="F59" s="26"/>
    </row>
    <row r="60" spans="1:6" x14ac:dyDescent="0.3">
      <c r="A60" s="12">
        <v>2</v>
      </c>
      <c r="B60" s="184" t="s">
        <v>282</v>
      </c>
      <c r="C60" s="185"/>
      <c r="D60" s="40" t="s">
        <v>1</v>
      </c>
      <c r="E60" s="24">
        <f>F30</f>
        <v>0</v>
      </c>
      <c r="F60" s="26"/>
    </row>
    <row r="61" spans="1:6" x14ac:dyDescent="0.3">
      <c r="A61" s="12">
        <v>3</v>
      </c>
      <c r="B61" s="184" t="s">
        <v>121</v>
      </c>
      <c r="C61" s="185"/>
      <c r="D61" s="40" t="s">
        <v>1</v>
      </c>
      <c r="E61" s="24">
        <f>F39</f>
        <v>0</v>
      </c>
      <c r="F61" s="26"/>
    </row>
    <row r="62" spans="1:6" x14ac:dyDescent="0.3">
      <c r="A62" s="12">
        <v>4</v>
      </c>
      <c r="B62" s="184" t="s">
        <v>159</v>
      </c>
      <c r="C62" s="185"/>
      <c r="D62" s="40" t="s">
        <v>1</v>
      </c>
      <c r="E62" s="24">
        <f>F43</f>
        <v>0</v>
      </c>
      <c r="F62" s="26"/>
    </row>
    <row r="63" spans="1:6" x14ac:dyDescent="0.3">
      <c r="A63" s="12">
        <v>6</v>
      </c>
      <c r="B63" s="184" t="s">
        <v>283</v>
      </c>
      <c r="C63" s="185"/>
      <c r="D63" s="40" t="s">
        <v>1</v>
      </c>
      <c r="E63" s="24">
        <f>F48</f>
        <v>0</v>
      </c>
      <c r="F63" s="26"/>
    </row>
    <row r="64" spans="1:6" x14ac:dyDescent="0.3">
      <c r="A64" s="12">
        <v>7</v>
      </c>
      <c r="B64" s="184" t="s">
        <v>265</v>
      </c>
      <c r="C64" s="185"/>
      <c r="D64" s="40" t="s">
        <v>1</v>
      </c>
      <c r="E64" s="24">
        <f>F52</f>
        <v>0</v>
      </c>
      <c r="F64" s="26"/>
    </row>
    <row r="65" spans="1:6" x14ac:dyDescent="0.3">
      <c r="A65" s="12">
        <v>8</v>
      </c>
      <c r="B65" s="184" t="s">
        <v>284</v>
      </c>
      <c r="C65" s="185"/>
      <c r="D65" s="40" t="s">
        <v>1</v>
      </c>
      <c r="E65" s="24">
        <f>F56</f>
        <v>0</v>
      </c>
      <c r="F65" s="26"/>
    </row>
    <row r="66" spans="1:6" x14ac:dyDescent="0.3">
      <c r="A66" s="12">
        <v>10</v>
      </c>
      <c r="B66" s="186" t="s">
        <v>285</v>
      </c>
      <c r="C66" s="187"/>
      <c r="D66" s="40" t="s">
        <v>1</v>
      </c>
      <c r="E66" s="24">
        <f>SUM(E59:F65)</f>
        <v>0</v>
      </c>
      <c r="F66" s="26"/>
    </row>
    <row r="67" spans="1:6" x14ac:dyDescent="0.3">
      <c r="A67" s="12">
        <v>11</v>
      </c>
      <c r="B67" s="186" t="s">
        <v>286</v>
      </c>
      <c r="C67" s="187"/>
      <c r="D67" s="40" t="s">
        <v>1</v>
      </c>
      <c r="E67" s="24">
        <f>E66*0.22</f>
        <v>0</v>
      </c>
      <c r="F67" s="26"/>
    </row>
    <row r="68" spans="1:6" x14ac:dyDescent="0.3">
      <c r="A68" s="12">
        <v>12</v>
      </c>
      <c r="B68" s="186" t="s">
        <v>287</v>
      </c>
      <c r="C68" s="187"/>
      <c r="D68" s="40" t="s">
        <v>1</v>
      </c>
      <c r="E68" s="24">
        <f>E66+E67</f>
        <v>0</v>
      </c>
      <c r="F68" s="26"/>
    </row>
  </sheetData>
  <mergeCells count="35">
    <mergeCell ref="B1:C1"/>
    <mergeCell ref="B3:C3"/>
    <mergeCell ref="B9:C9"/>
    <mergeCell ref="A11:C11"/>
    <mergeCell ref="A39:C39"/>
    <mergeCell ref="B24:C24"/>
    <mergeCell ref="A30:C30"/>
    <mergeCell ref="B34:C34"/>
    <mergeCell ref="B22:C22"/>
    <mergeCell ref="B28:C28"/>
    <mergeCell ref="B32:C32"/>
    <mergeCell ref="B13:C13"/>
    <mergeCell ref="B15:C15"/>
    <mergeCell ref="B19:C19"/>
    <mergeCell ref="B54:C54"/>
    <mergeCell ref="A56:C56"/>
    <mergeCell ref="B41:C41"/>
    <mergeCell ref="B36:C36"/>
    <mergeCell ref="A43:C43"/>
    <mergeCell ref="A52:C52"/>
    <mergeCell ref="B46:C46"/>
    <mergeCell ref="A48:C48"/>
    <mergeCell ref="B50:C50"/>
    <mergeCell ref="B60:C60"/>
    <mergeCell ref="B61:C61"/>
    <mergeCell ref="B62:C62"/>
    <mergeCell ref="E58:F58"/>
    <mergeCell ref="B59:C59"/>
    <mergeCell ref="A58:C58"/>
    <mergeCell ref="B67:C67"/>
    <mergeCell ref="B68:C68"/>
    <mergeCell ref="B65:C65"/>
    <mergeCell ref="B66:C66"/>
    <mergeCell ref="B63:C63"/>
    <mergeCell ref="B64:C6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0"/>
  <sheetViews>
    <sheetView topLeftCell="D13" workbookViewId="0">
      <selection activeCell="N21" sqref="N21"/>
    </sheetView>
  </sheetViews>
  <sheetFormatPr defaultRowHeight="14.4" x14ac:dyDescent="0.3"/>
  <cols>
    <col min="1" max="1" width="5.6640625" customWidth="1"/>
    <col min="2" max="2" width="41.88671875" customWidth="1"/>
    <col min="3" max="3" width="6.109375" bestFit="1" customWidth="1"/>
    <col min="4" max="4" width="8.109375" bestFit="1" customWidth="1"/>
    <col min="5" max="6" width="18.33203125" customWidth="1"/>
    <col min="10" max="10" width="41.6640625" customWidth="1"/>
    <col min="11" max="11" width="6.109375" bestFit="1" customWidth="1"/>
    <col min="12" max="12" width="8.109375" bestFit="1" customWidth="1"/>
    <col min="13" max="13" width="7.109375" customWidth="1"/>
    <col min="14" max="14" width="18.33203125" customWidth="1"/>
  </cols>
  <sheetData>
    <row r="1" spans="1:14" x14ac:dyDescent="0.3">
      <c r="A1" s="42"/>
      <c r="B1" s="43"/>
      <c r="C1" s="44"/>
      <c r="D1" s="45"/>
      <c r="E1" s="46"/>
      <c r="F1" s="46"/>
    </row>
    <row r="2" spans="1:14" ht="15.6" x14ac:dyDescent="0.3">
      <c r="A2" s="47"/>
      <c r="B2" s="48" t="s">
        <v>297</v>
      </c>
      <c r="C2" s="43"/>
      <c r="D2" s="45"/>
      <c r="E2" s="111"/>
      <c r="F2" s="111"/>
      <c r="J2" s="48" t="s">
        <v>315</v>
      </c>
      <c r="K2" s="43"/>
      <c r="L2" s="45"/>
      <c r="M2" s="71"/>
      <c r="N2" s="49"/>
    </row>
    <row r="3" spans="1:14" ht="15.6" x14ac:dyDescent="0.3">
      <c r="A3" s="50"/>
      <c r="B3" s="51"/>
      <c r="C3" s="52"/>
      <c r="D3" s="53"/>
      <c r="E3" s="112"/>
      <c r="F3" s="112"/>
      <c r="J3" s="48"/>
      <c r="K3" s="43"/>
      <c r="L3" s="45"/>
      <c r="M3" s="71"/>
      <c r="N3" s="49"/>
    </row>
    <row r="4" spans="1:14" ht="15.6" x14ac:dyDescent="0.3">
      <c r="A4" s="47"/>
      <c r="B4" s="48" t="s">
        <v>298</v>
      </c>
      <c r="C4" s="43"/>
      <c r="D4" s="45"/>
      <c r="E4" s="111"/>
      <c r="F4" s="111"/>
      <c r="J4" s="48"/>
      <c r="K4" s="43"/>
      <c r="L4" s="45"/>
      <c r="M4" s="71"/>
      <c r="N4" s="49"/>
    </row>
    <row r="5" spans="1:14" ht="15.6" x14ac:dyDescent="0.3">
      <c r="A5" s="54"/>
      <c r="B5" s="55"/>
      <c r="C5" s="54"/>
      <c r="D5" s="56"/>
      <c r="E5" s="113"/>
      <c r="F5" s="113"/>
      <c r="J5" s="48"/>
      <c r="K5" s="43"/>
      <c r="L5" s="45"/>
      <c r="M5" s="71"/>
      <c r="N5" s="49"/>
    </row>
    <row r="6" spans="1:14" x14ac:dyDescent="0.3">
      <c r="A6" s="47"/>
      <c r="B6" s="212" t="s">
        <v>299</v>
      </c>
      <c r="C6" s="213"/>
      <c r="D6" s="213"/>
      <c r="E6" s="111"/>
      <c r="F6" s="111"/>
      <c r="J6" s="72"/>
      <c r="K6" s="43"/>
      <c r="L6" s="45"/>
      <c r="M6" s="71"/>
      <c r="N6" s="49"/>
    </row>
    <row r="7" spans="1:14" x14ac:dyDescent="0.3">
      <c r="A7" s="54"/>
      <c r="B7" s="58"/>
      <c r="C7" s="54"/>
      <c r="D7" s="56"/>
      <c r="E7" s="113"/>
      <c r="F7" s="113"/>
      <c r="J7" s="73" t="s">
        <v>299</v>
      </c>
      <c r="K7" s="74"/>
      <c r="L7" s="56"/>
      <c r="M7" s="75"/>
      <c r="N7" s="76"/>
    </row>
    <row r="8" spans="1:14" ht="26.4" x14ac:dyDescent="0.3">
      <c r="A8" s="50">
        <v>1</v>
      </c>
      <c r="B8" s="51" t="s">
        <v>378</v>
      </c>
      <c r="C8" s="52" t="s">
        <v>300</v>
      </c>
      <c r="D8" s="64">
        <v>4</v>
      </c>
      <c r="E8" s="112"/>
      <c r="F8" s="112">
        <f>D8*E8</f>
        <v>0</v>
      </c>
      <c r="J8" s="74"/>
      <c r="K8" s="74"/>
      <c r="L8" s="56"/>
      <c r="M8" s="75"/>
      <c r="N8" s="76"/>
    </row>
    <row r="9" spans="1:14" x14ac:dyDescent="0.3">
      <c r="A9" s="50"/>
      <c r="B9" s="51"/>
      <c r="C9" s="52"/>
      <c r="D9" s="64"/>
      <c r="E9" s="112"/>
      <c r="F9" s="112"/>
      <c r="J9" s="77" t="s">
        <v>308</v>
      </c>
      <c r="K9" s="78"/>
      <c r="L9" s="60"/>
      <c r="M9" s="79"/>
      <c r="N9" s="61">
        <f>F24</f>
        <v>0</v>
      </c>
    </row>
    <row r="10" spans="1:14" ht="92.4" x14ac:dyDescent="0.3">
      <c r="A10" s="50">
        <v>2</v>
      </c>
      <c r="B10" s="51" t="s">
        <v>301</v>
      </c>
      <c r="C10" s="52" t="s">
        <v>302</v>
      </c>
      <c r="D10" s="64">
        <v>116</v>
      </c>
      <c r="E10" s="112"/>
      <c r="F10" s="114">
        <f>D10*E10</f>
        <v>0</v>
      </c>
      <c r="J10" s="80"/>
      <c r="K10" s="74"/>
      <c r="L10" s="56"/>
      <c r="M10" s="75"/>
      <c r="N10" s="57"/>
    </row>
    <row r="11" spans="1:14" x14ac:dyDescent="0.3">
      <c r="A11" s="50"/>
      <c r="B11" s="51"/>
      <c r="C11" s="52"/>
      <c r="D11" s="64"/>
      <c r="E11" s="112"/>
      <c r="F11" s="114"/>
      <c r="J11" s="74" t="s">
        <v>309</v>
      </c>
      <c r="K11" s="74"/>
      <c r="L11" s="56"/>
      <c r="M11" s="75"/>
      <c r="N11" s="57"/>
    </row>
    <row r="12" spans="1:14" ht="26.4" x14ac:dyDescent="0.3">
      <c r="A12" s="50">
        <v>3</v>
      </c>
      <c r="B12" s="51" t="s">
        <v>379</v>
      </c>
      <c r="C12" s="52" t="s">
        <v>302</v>
      </c>
      <c r="D12" s="64">
        <v>232</v>
      </c>
      <c r="E12" s="112"/>
      <c r="F12" s="112">
        <f>D12*E12</f>
        <v>0</v>
      </c>
      <c r="J12" s="58"/>
      <c r="K12" s="74"/>
      <c r="L12" s="56"/>
      <c r="M12" s="75"/>
      <c r="N12" s="57"/>
    </row>
    <row r="13" spans="1:14" x14ac:dyDescent="0.3">
      <c r="A13" s="50"/>
      <c r="B13" s="51"/>
      <c r="C13" s="52"/>
      <c r="D13" s="64"/>
      <c r="E13" s="112"/>
      <c r="F13" s="112"/>
      <c r="J13" s="77" t="s">
        <v>313</v>
      </c>
      <c r="K13" s="78"/>
      <c r="L13" s="60"/>
      <c r="M13" s="79"/>
      <c r="N13" s="61">
        <f>F38</f>
        <v>0</v>
      </c>
    </row>
    <row r="14" spans="1:14" ht="93" thickBot="1" x14ac:dyDescent="0.35">
      <c r="A14" s="50">
        <v>4</v>
      </c>
      <c r="B14" s="51" t="s">
        <v>304</v>
      </c>
      <c r="C14" s="52" t="s">
        <v>302</v>
      </c>
      <c r="D14" s="64">
        <v>130</v>
      </c>
      <c r="E14" s="112"/>
      <c r="F14" s="112">
        <f>D14*E14</f>
        <v>0</v>
      </c>
      <c r="J14" s="58"/>
      <c r="K14" s="74"/>
      <c r="L14" s="56"/>
      <c r="M14" s="75"/>
      <c r="N14" s="57"/>
    </row>
    <row r="15" spans="1:14" x14ac:dyDescent="0.3">
      <c r="A15" s="54"/>
      <c r="B15" s="58"/>
      <c r="C15" s="54"/>
      <c r="D15" s="121"/>
      <c r="E15" s="113"/>
      <c r="F15" s="113"/>
      <c r="J15" s="69" t="s">
        <v>314</v>
      </c>
      <c r="K15" s="81"/>
      <c r="L15" s="82"/>
      <c r="M15" s="83"/>
      <c r="N15" s="61">
        <f>SUM(N9:N14)</f>
        <v>0</v>
      </c>
    </row>
    <row r="16" spans="1:14" ht="39.6" x14ac:dyDescent="0.3">
      <c r="A16" s="50">
        <v>4</v>
      </c>
      <c r="B16" s="51" t="s">
        <v>305</v>
      </c>
      <c r="C16" s="52" t="s">
        <v>302</v>
      </c>
      <c r="D16" s="64">
        <v>130</v>
      </c>
      <c r="E16" s="112"/>
      <c r="F16" s="112">
        <f>D16*E16</f>
        <v>0</v>
      </c>
      <c r="J16" s="62"/>
      <c r="K16" s="74"/>
      <c r="L16" s="56"/>
      <c r="M16" s="75"/>
      <c r="N16" s="76"/>
    </row>
    <row r="17" spans="1:14" x14ac:dyDescent="0.3">
      <c r="A17" s="54"/>
      <c r="B17" s="58"/>
      <c r="C17" s="54"/>
      <c r="D17" s="121"/>
      <c r="E17" s="113"/>
      <c r="F17" s="113"/>
      <c r="J17" s="84"/>
      <c r="K17" s="85"/>
      <c r="L17" s="86"/>
      <c r="M17" s="87"/>
      <c r="N17" s="88"/>
    </row>
    <row r="18" spans="1:14" ht="52.8" x14ac:dyDescent="0.3">
      <c r="A18" s="50">
        <v>5</v>
      </c>
      <c r="B18" s="51" t="s">
        <v>306</v>
      </c>
      <c r="C18" s="52" t="s">
        <v>307</v>
      </c>
      <c r="D18" s="64">
        <v>2</v>
      </c>
      <c r="E18" s="112"/>
      <c r="F18" s="112">
        <f>D18*E18</f>
        <v>0</v>
      </c>
      <c r="J18" s="62"/>
      <c r="K18" s="74"/>
      <c r="L18" s="56"/>
      <c r="M18" s="75"/>
      <c r="N18" s="76"/>
    </row>
    <row r="19" spans="1:14" x14ac:dyDescent="0.3">
      <c r="A19" s="50"/>
      <c r="B19" s="51"/>
      <c r="C19" s="52"/>
      <c r="D19" s="64"/>
      <c r="E19" s="112"/>
      <c r="F19" s="112"/>
      <c r="J19" s="89"/>
      <c r="K19" s="89"/>
      <c r="L19" s="89"/>
      <c r="M19" s="89"/>
      <c r="N19" s="90"/>
    </row>
    <row r="20" spans="1:14" ht="27" thickBot="1" x14ac:dyDescent="0.35">
      <c r="A20" s="50">
        <v>6</v>
      </c>
      <c r="B20" s="51" t="s">
        <v>380</v>
      </c>
      <c r="C20" s="52" t="s">
        <v>302</v>
      </c>
      <c r="D20" s="53">
        <v>250</v>
      </c>
      <c r="E20" s="112"/>
      <c r="F20" s="111">
        <f>D20*E20</f>
        <v>0</v>
      </c>
      <c r="J20" s="91" t="s">
        <v>316</v>
      </c>
      <c r="K20" s="91"/>
      <c r="L20" s="91"/>
      <c r="M20" s="91"/>
      <c r="N20" s="92">
        <f>N15</f>
        <v>0</v>
      </c>
    </row>
    <row r="21" spans="1:14" ht="15" thickBot="1" x14ac:dyDescent="0.35">
      <c r="A21" s="50"/>
      <c r="B21" s="51"/>
      <c r="C21" s="52"/>
      <c r="D21" s="53"/>
      <c r="E21" s="112"/>
      <c r="F21" s="111"/>
      <c r="J21" s="91" t="s">
        <v>317</v>
      </c>
      <c r="K21" s="91"/>
      <c r="L21" s="93"/>
      <c r="M21" s="94"/>
      <c r="N21" s="92">
        <f>N20*0.22</f>
        <v>0</v>
      </c>
    </row>
    <row r="22" spans="1:14" ht="52.8" x14ac:dyDescent="0.3">
      <c r="A22" s="50"/>
      <c r="B22" s="115" t="s">
        <v>381</v>
      </c>
      <c r="C22" s="52"/>
      <c r="D22" s="53"/>
      <c r="E22" s="112"/>
      <c r="F22" s="112"/>
      <c r="J22" s="74"/>
      <c r="K22" s="74"/>
      <c r="L22" s="56"/>
      <c r="M22" s="75"/>
      <c r="N22" s="76"/>
    </row>
    <row r="23" spans="1:14" ht="15" thickBot="1" x14ac:dyDescent="0.35">
      <c r="A23" s="54"/>
      <c r="B23" s="55"/>
      <c r="C23" s="54"/>
      <c r="D23" s="56"/>
      <c r="E23" s="113"/>
      <c r="F23" s="113"/>
      <c r="J23" s="91" t="s">
        <v>318</v>
      </c>
      <c r="K23" s="91"/>
      <c r="L23" s="93"/>
      <c r="M23" s="94"/>
      <c r="N23" s="92">
        <f>SUM(N20:N22)</f>
        <v>0</v>
      </c>
    </row>
    <row r="24" spans="1:14" x14ac:dyDescent="0.3">
      <c r="A24" s="54"/>
      <c r="B24" s="55" t="s">
        <v>308</v>
      </c>
      <c r="C24" s="59"/>
      <c r="D24" s="60"/>
      <c r="E24" s="116"/>
      <c r="F24" s="116">
        <f>SUM(F8:F23)</f>
        <v>0</v>
      </c>
      <c r="J24" s="43"/>
      <c r="K24" s="43"/>
      <c r="L24" s="45"/>
      <c r="M24" s="71"/>
      <c r="N24" s="49"/>
    </row>
    <row r="25" spans="1:14" x14ac:dyDescent="0.3">
      <c r="A25" s="42"/>
      <c r="B25" s="43"/>
      <c r="C25" s="44"/>
      <c r="D25" s="45"/>
      <c r="E25" s="112"/>
      <c r="F25" s="112"/>
      <c r="J25" s="43"/>
      <c r="K25" s="43"/>
      <c r="L25" s="45"/>
      <c r="M25" s="71"/>
      <c r="N25" s="49"/>
    </row>
    <row r="26" spans="1:14" x14ac:dyDescent="0.3">
      <c r="A26" s="62"/>
      <c r="B26" s="108" t="s">
        <v>309</v>
      </c>
      <c r="C26" s="62"/>
      <c r="D26" s="62"/>
      <c r="E26" s="117"/>
      <c r="F26" s="117"/>
      <c r="J26" s="95" t="s">
        <v>319</v>
      </c>
      <c r="K26" s="43"/>
      <c r="L26" s="45"/>
      <c r="M26" s="71"/>
      <c r="N26" s="49"/>
    </row>
    <row r="27" spans="1:14" ht="39.6" x14ac:dyDescent="0.3">
      <c r="A27" s="50"/>
      <c r="B27" s="108"/>
      <c r="C27" s="62"/>
      <c r="D27" s="62"/>
      <c r="E27" s="117"/>
      <c r="F27" s="117"/>
      <c r="J27" s="96" t="s">
        <v>320</v>
      </c>
      <c r="K27" s="43"/>
      <c r="L27" s="45"/>
      <c r="M27" s="71"/>
      <c r="N27" s="49"/>
    </row>
    <row r="28" spans="1:14" ht="52.8" x14ac:dyDescent="0.3">
      <c r="A28" s="50">
        <v>1</v>
      </c>
      <c r="B28" s="63" t="s">
        <v>310</v>
      </c>
      <c r="C28" s="52" t="s">
        <v>300</v>
      </c>
      <c r="D28" s="64">
        <v>4</v>
      </c>
      <c r="E28" s="112"/>
      <c r="F28" s="112">
        <f>D28*E28</f>
        <v>0</v>
      </c>
      <c r="J28" s="213"/>
      <c r="K28" s="213"/>
      <c r="L28" s="213"/>
      <c r="M28" s="213"/>
      <c r="N28" s="213"/>
    </row>
    <row r="29" spans="1:14" ht="26.4" x14ac:dyDescent="0.3">
      <c r="A29" s="50"/>
      <c r="B29" s="63"/>
      <c r="C29" s="52"/>
      <c r="D29" s="64"/>
      <c r="E29" s="112"/>
      <c r="F29" s="112"/>
      <c r="J29" s="96" t="s">
        <v>321</v>
      </c>
      <c r="K29" s="43"/>
      <c r="L29" s="45"/>
      <c r="M29" s="71"/>
      <c r="N29" s="49"/>
    </row>
    <row r="30" spans="1:14" ht="66" x14ac:dyDescent="0.3">
      <c r="A30" s="50">
        <v>2</v>
      </c>
      <c r="B30" s="51" t="s">
        <v>382</v>
      </c>
      <c r="C30" s="52" t="s">
        <v>300</v>
      </c>
      <c r="D30" s="64">
        <v>8</v>
      </c>
      <c r="E30" s="112"/>
      <c r="F30" s="112">
        <f>D30*E30</f>
        <v>0</v>
      </c>
    </row>
    <row r="31" spans="1:14" x14ac:dyDescent="0.3">
      <c r="A31" s="50"/>
      <c r="B31" s="63"/>
      <c r="C31" s="52"/>
      <c r="D31" s="64"/>
      <c r="E31" s="112"/>
      <c r="F31" s="112"/>
    </row>
    <row r="32" spans="1:14" x14ac:dyDescent="0.3">
      <c r="A32" s="50">
        <v>3</v>
      </c>
      <c r="B32" s="63" t="s">
        <v>311</v>
      </c>
      <c r="C32" s="52" t="s">
        <v>16</v>
      </c>
      <c r="D32" s="64">
        <v>1</v>
      </c>
      <c r="E32" s="112"/>
      <c r="F32" s="112">
        <f>D32*E32</f>
        <v>0</v>
      </c>
    </row>
    <row r="33" spans="1:6" x14ac:dyDescent="0.3">
      <c r="A33" s="50"/>
      <c r="B33" s="63"/>
      <c r="C33" s="52"/>
      <c r="D33" s="53"/>
      <c r="E33" s="112"/>
      <c r="F33" s="112"/>
    </row>
    <row r="34" spans="1:6" ht="26.4" x14ac:dyDescent="0.3">
      <c r="A34" s="50">
        <v>4</v>
      </c>
      <c r="B34" s="63" t="s">
        <v>312</v>
      </c>
      <c r="C34" s="52" t="s">
        <v>11</v>
      </c>
      <c r="D34" s="118">
        <v>0.11600000000000001</v>
      </c>
      <c r="E34" s="112"/>
      <c r="F34" s="112">
        <f>D34*E34</f>
        <v>0</v>
      </c>
    </row>
    <row r="35" spans="1:6" x14ac:dyDescent="0.3">
      <c r="A35" s="50"/>
      <c r="B35" s="63"/>
      <c r="C35" s="52"/>
      <c r="D35" s="64"/>
      <c r="E35" s="112"/>
      <c r="F35" s="112"/>
    </row>
    <row r="36" spans="1:6" x14ac:dyDescent="0.3">
      <c r="A36" s="65">
        <v>5</v>
      </c>
      <c r="B36" s="63" t="s">
        <v>270</v>
      </c>
      <c r="C36" s="52" t="s">
        <v>300</v>
      </c>
      <c r="D36" s="64">
        <v>16</v>
      </c>
      <c r="E36" s="112"/>
      <c r="F36" s="112">
        <f>D36*E36</f>
        <v>0</v>
      </c>
    </row>
    <row r="37" spans="1:6" x14ac:dyDescent="0.3">
      <c r="A37" s="54"/>
      <c r="B37" s="43"/>
      <c r="C37" s="44"/>
      <c r="D37" s="45"/>
      <c r="E37" s="112"/>
      <c r="F37" s="112"/>
    </row>
    <row r="38" spans="1:6" ht="15" thickBot="1" x14ac:dyDescent="0.35">
      <c r="A38" s="47"/>
      <c r="B38" s="66" t="s">
        <v>313</v>
      </c>
      <c r="C38" s="67"/>
      <c r="D38" s="68"/>
      <c r="E38" s="119"/>
      <c r="F38" s="120">
        <f>SUM(F28:F36)</f>
        <v>0</v>
      </c>
    </row>
    <row r="39" spans="1:6" ht="15" thickBot="1" x14ac:dyDescent="0.35">
      <c r="A39" s="47"/>
      <c r="B39" s="43"/>
      <c r="C39" s="43"/>
      <c r="D39" s="45"/>
      <c r="E39" s="112"/>
      <c r="F39" s="112"/>
    </row>
    <row r="40" spans="1:6" ht="15" thickBot="1" x14ac:dyDescent="0.35">
      <c r="A40" s="42"/>
      <c r="B40" s="69" t="s">
        <v>314</v>
      </c>
      <c r="C40" s="69"/>
      <c r="D40" s="69"/>
      <c r="E40" s="70"/>
      <c r="F40" s="120">
        <f>SUM(F38+F24)</f>
        <v>0</v>
      </c>
    </row>
  </sheetData>
  <mergeCells count="2">
    <mergeCell ref="B6:D6"/>
    <mergeCell ref="J28:N2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50"/>
  <sheetViews>
    <sheetView topLeftCell="C16" workbookViewId="0">
      <selection activeCell="O23" sqref="O23"/>
    </sheetView>
  </sheetViews>
  <sheetFormatPr defaultRowHeight="14.4" x14ac:dyDescent="0.3"/>
  <cols>
    <col min="1" max="1" width="5.6640625" customWidth="1"/>
    <col min="2" max="2" width="41.33203125" customWidth="1"/>
    <col min="3" max="3" width="6.109375" bestFit="1" customWidth="1"/>
    <col min="4" max="4" width="8.109375" bestFit="1" customWidth="1"/>
    <col min="5" max="6" width="18.33203125" customWidth="1"/>
    <col min="11" max="11" width="41.6640625" customWidth="1"/>
    <col min="12" max="12" width="6.109375" bestFit="1" customWidth="1"/>
    <col min="13" max="13" width="8.109375" bestFit="1" customWidth="1"/>
    <col min="14" max="14" width="7.109375" customWidth="1"/>
    <col min="15" max="15" width="18.33203125" customWidth="1"/>
  </cols>
  <sheetData>
    <row r="1" spans="1:15" x14ac:dyDescent="0.3">
      <c r="A1" s="42"/>
      <c r="B1" s="43"/>
      <c r="C1" s="44"/>
      <c r="D1" s="45"/>
      <c r="E1" s="46"/>
      <c r="F1" s="46"/>
    </row>
    <row r="2" spans="1:15" ht="15.6" x14ac:dyDescent="0.3">
      <c r="A2" s="42"/>
      <c r="B2" s="48" t="s">
        <v>297</v>
      </c>
      <c r="C2" s="44"/>
      <c r="D2" s="45"/>
      <c r="E2" s="112"/>
      <c r="F2" s="112"/>
      <c r="K2" s="48" t="s">
        <v>315</v>
      </c>
      <c r="L2" s="43"/>
      <c r="M2" s="45"/>
      <c r="N2" s="71"/>
      <c r="O2" s="49"/>
    </row>
    <row r="3" spans="1:15" ht="15.6" x14ac:dyDescent="0.3">
      <c r="A3" s="42"/>
      <c r="B3" s="48"/>
      <c r="C3" s="44"/>
      <c r="D3" s="45"/>
      <c r="E3" s="112"/>
      <c r="F3" s="112"/>
      <c r="K3" s="48"/>
      <c r="L3" s="43"/>
      <c r="M3" s="45"/>
      <c r="N3" s="71"/>
      <c r="O3" s="49"/>
    </row>
    <row r="4" spans="1:15" ht="15.6" x14ac:dyDescent="0.3">
      <c r="A4" s="42"/>
      <c r="B4" s="74" t="s">
        <v>322</v>
      </c>
      <c r="C4" s="44"/>
      <c r="D4" s="45"/>
      <c r="E4" s="112"/>
      <c r="F4" s="112"/>
      <c r="K4" s="48"/>
      <c r="L4" s="43"/>
      <c r="M4" s="45"/>
      <c r="N4" s="71"/>
      <c r="O4" s="49"/>
    </row>
    <row r="5" spans="1:15" ht="15.6" x14ac:dyDescent="0.3">
      <c r="A5" s="42"/>
      <c r="B5" s="43"/>
      <c r="C5" s="44"/>
      <c r="D5" s="45"/>
      <c r="E5" s="112"/>
      <c r="F5" s="112"/>
      <c r="K5" s="48"/>
      <c r="L5" s="43"/>
      <c r="M5" s="45"/>
      <c r="N5" s="71"/>
      <c r="O5" s="49"/>
    </row>
    <row r="6" spans="1:15" x14ac:dyDescent="0.3">
      <c r="A6" s="42"/>
      <c r="B6" s="108" t="s">
        <v>299</v>
      </c>
      <c r="C6" s="97"/>
      <c r="D6" s="45"/>
      <c r="E6" s="112"/>
      <c r="F6" s="112"/>
      <c r="K6" s="72"/>
      <c r="L6" s="43"/>
      <c r="M6" s="45"/>
      <c r="N6" s="71"/>
      <c r="O6" s="49"/>
    </row>
    <row r="7" spans="1:15" x14ac:dyDescent="0.3">
      <c r="A7" s="42"/>
      <c r="B7" s="108"/>
      <c r="C7" s="97"/>
      <c r="D7" s="45"/>
      <c r="E7" s="112"/>
      <c r="F7" s="112"/>
      <c r="K7" s="73" t="s">
        <v>322</v>
      </c>
      <c r="L7" s="74"/>
      <c r="M7" s="56"/>
      <c r="N7" s="75"/>
      <c r="O7" s="76"/>
    </row>
    <row r="8" spans="1:15" x14ac:dyDescent="0.3">
      <c r="A8" s="50">
        <v>1</v>
      </c>
      <c r="B8" s="51" t="s">
        <v>323</v>
      </c>
      <c r="C8" s="52" t="s">
        <v>302</v>
      </c>
      <c r="D8" s="53">
        <v>76</v>
      </c>
      <c r="E8" s="112"/>
      <c r="F8" s="112">
        <f>D8*E8</f>
        <v>0</v>
      </c>
      <c r="K8" s="74"/>
      <c r="L8" s="74"/>
      <c r="M8" s="56"/>
      <c r="N8" s="75"/>
      <c r="O8" s="76"/>
    </row>
    <row r="9" spans="1:15" x14ac:dyDescent="0.3">
      <c r="A9" s="42"/>
      <c r="B9" s="43"/>
      <c r="C9" s="52"/>
      <c r="D9" s="53"/>
      <c r="E9" s="112"/>
      <c r="F9" s="112"/>
      <c r="K9" s="74" t="s">
        <v>299</v>
      </c>
      <c r="L9" s="74"/>
      <c r="M9" s="56"/>
      <c r="N9" s="75"/>
      <c r="O9" s="57"/>
    </row>
    <row r="10" spans="1:15" ht="118.8" x14ac:dyDescent="0.3">
      <c r="A10" s="50">
        <v>2</v>
      </c>
      <c r="B10" s="51" t="s">
        <v>324</v>
      </c>
      <c r="C10" s="52"/>
      <c r="D10" s="53"/>
      <c r="E10" s="112"/>
      <c r="F10" s="112"/>
      <c r="K10" s="74"/>
      <c r="L10" s="74"/>
      <c r="M10" s="56"/>
      <c r="N10" s="75"/>
      <c r="O10" s="76"/>
    </row>
    <row r="11" spans="1:15" x14ac:dyDescent="0.3">
      <c r="A11" s="50"/>
      <c r="B11" s="51" t="s">
        <v>325</v>
      </c>
      <c r="C11" s="52" t="s">
        <v>302</v>
      </c>
      <c r="D11" s="53">
        <v>76</v>
      </c>
      <c r="E11" s="112"/>
      <c r="F11" s="112">
        <f>D11*E11</f>
        <v>0</v>
      </c>
      <c r="K11" s="77" t="s">
        <v>331</v>
      </c>
      <c r="L11" s="78"/>
      <c r="M11" s="60"/>
      <c r="N11" s="79"/>
      <c r="O11" s="61">
        <f>F31</f>
        <v>0</v>
      </c>
    </row>
    <row r="12" spans="1:15" x14ac:dyDescent="0.3">
      <c r="A12" s="50"/>
      <c r="B12" s="51"/>
      <c r="C12" s="52"/>
      <c r="D12" s="53"/>
      <c r="E12" s="112"/>
      <c r="F12" s="112"/>
      <c r="K12" s="80"/>
      <c r="L12" s="74"/>
      <c r="M12" s="56"/>
      <c r="N12" s="75"/>
      <c r="O12" s="57"/>
    </row>
    <row r="13" spans="1:15" ht="26.4" x14ac:dyDescent="0.3">
      <c r="A13" s="50">
        <v>3</v>
      </c>
      <c r="B13" s="51" t="s">
        <v>303</v>
      </c>
      <c r="C13" s="52" t="s">
        <v>302</v>
      </c>
      <c r="D13" s="53">
        <v>304</v>
      </c>
      <c r="E13" s="112"/>
      <c r="F13" s="112">
        <f>D13*E13</f>
        <v>0</v>
      </c>
      <c r="K13" s="74" t="s">
        <v>309</v>
      </c>
      <c r="L13" s="74"/>
      <c r="M13" s="56"/>
      <c r="N13" s="75"/>
      <c r="O13" s="57"/>
    </row>
    <row r="14" spans="1:15" x14ac:dyDescent="0.3">
      <c r="A14" s="50"/>
      <c r="B14" s="51"/>
      <c r="C14" s="52"/>
      <c r="D14" s="53"/>
      <c r="E14" s="112"/>
      <c r="F14" s="112"/>
      <c r="K14" s="58"/>
      <c r="L14" s="74"/>
      <c r="M14" s="56"/>
      <c r="N14" s="75"/>
      <c r="O14" s="57"/>
    </row>
    <row r="15" spans="1:15" ht="26.4" x14ac:dyDescent="0.3">
      <c r="A15" s="50">
        <v>4</v>
      </c>
      <c r="B15" s="51" t="s">
        <v>326</v>
      </c>
      <c r="C15" s="52" t="s">
        <v>302</v>
      </c>
      <c r="D15" s="53">
        <v>152</v>
      </c>
      <c r="E15" s="112"/>
      <c r="F15" s="112">
        <f>D15*E15</f>
        <v>0</v>
      </c>
      <c r="K15" s="77" t="s">
        <v>313</v>
      </c>
      <c r="L15" s="78"/>
      <c r="M15" s="60"/>
      <c r="N15" s="79"/>
      <c r="O15" s="61">
        <f>F48</f>
        <v>0</v>
      </c>
    </row>
    <row r="16" spans="1:15" ht="15" thickBot="1" x14ac:dyDescent="0.35">
      <c r="A16" s="50"/>
      <c r="B16" s="51"/>
      <c r="C16" s="52"/>
      <c r="D16" s="53"/>
      <c r="E16" s="112"/>
      <c r="F16" s="112"/>
      <c r="K16" s="58"/>
      <c r="L16" s="74"/>
      <c r="M16" s="56"/>
      <c r="N16" s="75"/>
      <c r="O16" s="57"/>
    </row>
    <row r="17" spans="1:15" ht="52.8" x14ac:dyDescent="0.3">
      <c r="A17" s="50">
        <v>5</v>
      </c>
      <c r="B17" s="51" t="s">
        <v>383</v>
      </c>
      <c r="C17" s="52" t="s">
        <v>302</v>
      </c>
      <c r="D17" s="53">
        <v>350</v>
      </c>
      <c r="E17" s="112"/>
      <c r="F17" s="112">
        <f>D17*E17</f>
        <v>0</v>
      </c>
      <c r="K17" s="69" t="s">
        <v>336</v>
      </c>
      <c r="L17" s="81"/>
      <c r="M17" s="82"/>
      <c r="N17" s="83"/>
      <c r="O17" s="61">
        <f>SUM(O11:O15)</f>
        <v>0</v>
      </c>
    </row>
    <row r="18" spans="1:15" x14ac:dyDescent="0.3">
      <c r="A18" s="50"/>
      <c r="B18" s="51"/>
      <c r="C18" s="52"/>
      <c r="D18" s="53"/>
      <c r="E18" s="112"/>
      <c r="F18" s="112"/>
      <c r="K18" s="62"/>
      <c r="L18" s="74"/>
      <c r="M18" s="56"/>
      <c r="N18" s="75"/>
      <c r="O18" s="76"/>
    </row>
    <row r="19" spans="1:15" ht="92.4" x14ac:dyDescent="0.3">
      <c r="A19" s="65">
        <v>6</v>
      </c>
      <c r="B19" s="63" t="s">
        <v>327</v>
      </c>
      <c r="C19" s="42"/>
      <c r="D19" s="45"/>
      <c r="E19" s="112"/>
      <c r="F19" s="112"/>
      <c r="K19" s="84"/>
      <c r="L19" s="85"/>
      <c r="M19" s="86"/>
      <c r="N19" s="87"/>
      <c r="O19" s="88"/>
    </row>
    <row r="20" spans="1:15" ht="26.4" x14ac:dyDescent="0.3">
      <c r="A20" s="65"/>
      <c r="B20" s="51" t="s">
        <v>328</v>
      </c>
      <c r="C20" s="42" t="s">
        <v>16</v>
      </c>
      <c r="D20" s="45">
        <v>2</v>
      </c>
      <c r="E20" s="112"/>
      <c r="F20" s="112">
        <f>D20*E20</f>
        <v>0</v>
      </c>
      <c r="K20" s="62"/>
      <c r="L20" s="74"/>
      <c r="M20" s="56"/>
      <c r="N20" s="75"/>
      <c r="O20" s="76"/>
    </row>
    <row r="21" spans="1:15" x14ac:dyDescent="0.3">
      <c r="A21" s="65"/>
      <c r="B21" s="51"/>
      <c r="C21" s="42"/>
      <c r="D21" s="45"/>
      <c r="E21" s="112"/>
      <c r="F21" s="112"/>
      <c r="K21" s="89"/>
      <c r="L21" s="89"/>
      <c r="M21" s="89"/>
      <c r="N21" s="89"/>
      <c r="O21" s="90"/>
    </row>
    <row r="22" spans="1:15" ht="79.8" thickBot="1" x14ac:dyDescent="0.35">
      <c r="A22" s="65">
        <v>7</v>
      </c>
      <c r="B22" s="63" t="s">
        <v>329</v>
      </c>
      <c r="C22" s="42"/>
      <c r="D22" s="45"/>
      <c r="E22" s="112"/>
      <c r="F22" s="112"/>
      <c r="K22" s="91" t="s">
        <v>316</v>
      </c>
      <c r="L22" s="91"/>
      <c r="M22" s="91"/>
      <c r="N22" s="91"/>
      <c r="O22" s="92">
        <f>O17</f>
        <v>0</v>
      </c>
    </row>
    <row r="23" spans="1:15" ht="27" thickBot="1" x14ac:dyDescent="0.35">
      <c r="A23" s="65"/>
      <c r="B23" s="51" t="s">
        <v>330</v>
      </c>
      <c r="C23" s="42" t="s">
        <v>16</v>
      </c>
      <c r="D23" s="45">
        <v>1</v>
      </c>
      <c r="E23" s="112"/>
      <c r="F23" s="112">
        <f>D23*E23</f>
        <v>0</v>
      </c>
      <c r="K23" s="91" t="s">
        <v>317</v>
      </c>
      <c r="L23" s="91"/>
      <c r="M23" s="93"/>
      <c r="N23" s="94"/>
      <c r="O23" s="92">
        <f>O22*0.22</f>
        <v>0</v>
      </c>
    </row>
    <row r="24" spans="1:15" x14ac:dyDescent="0.3">
      <c r="A24" s="50"/>
      <c r="B24" s="51"/>
      <c r="C24" s="52"/>
      <c r="D24" s="53"/>
      <c r="E24" s="112"/>
      <c r="F24" s="112"/>
      <c r="K24" s="74"/>
      <c r="L24" s="74"/>
      <c r="M24" s="56"/>
      <c r="N24" s="75"/>
      <c r="O24" s="76"/>
    </row>
    <row r="25" spans="1:15" ht="93" thickBot="1" x14ac:dyDescent="0.35">
      <c r="A25" s="50">
        <v>8</v>
      </c>
      <c r="B25" s="51" t="s">
        <v>384</v>
      </c>
      <c r="C25" s="52" t="s">
        <v>302</v>
      </c>
      <c r="D25" s="53">
        <v>105</v>
      </c>
      <c r="E25" s="112"/>
      <c r="F25" s="112">
        <f>D25*E25</f>
        <v>0</v>
      </c>
      <c r="K25" s="91" t="s">
        <v>318</v>
      </c>
      <c r="L25" s="91"/>
      <c r="M25" s="93"/>
      <c r="N25" s="94"/>
      <c r="O25" s="92">
        <f>SUM(O22:O23)</f>
        <v>0</v>
      </c>
    </row>
    <row r="26" spans="1:15" x14ac:dyDescent="0.3">
      <c r="A26" s="50"/>
      <c r="B26" s="51"/>
      <c r="C26" s="52"/>
      <c r="D26" s="53"/>
      <c r="E26" s="112"/>
      <c r="F26" s="112"/>
      <c r="K26" s="43"/>
      <c r="L26" s="43"/>
      <c r="M26" s="45"/>
      <c r="N26" s="71"/>
      <c r="O26" s="49"/>
    </row>
    <row r="27" spans="1:15" ht="52.8" x14ac:dyDescent="0.3">
      <c r="A27" s="50">
        <v>9</v>
      </c>
      <c r="B27" s="51" t="s">
        <v>385</v>
      </c>
      <c r="C27" s="52" t="s">
        <v>307</v>
      </c>
      <c r="D27" s="53">
        <v>2.5</v>
      </c>
      <c r="E27" s="112"/>
      <c r="F27" s="112">
        <f>D27*E27</f>
        <v>0</v>
      </c>
      <c r="K27" s="43"/>
      <c r="L27" s="43"/>
      <c r="M27" s="45"/>
      <c r="N27" s="71"/>
      <c r="O27" s="49"/>
    </row>
    <row r="28" spans="1:15" x14ac:dyDescent="0.3">
      <c r="A28" s="50"/>
      <c r="B28" s="51"/>
      <c r="C28" s="52"/>
      <c r="D28" s="53"/>
      <c r="E28" s="112"/>
      <c r="F28" s="112"/>
      <c r="K28" s="95" t="s">
        <v>319</v>
      </c>
      <c r="L28" s="43"/>
      <c r="M28" s="45"/>
      <c r="N28" s="71"/>
      <c r="O28" s="49"/>
    </row>
    <row r="29" spans="1:15" ht="39.6" x14ac:dyDescent="0.3">
      <c r="A29" s="50">
        <v>10</v>
      </c>
      <c r="B29" s="51" t="s">
        <v>386</v>
      </c>
      <c r="C29" s="52" t="s">
        <v>302</v>
      </c>
      <c r="D29" s="53">
        <v>390</v>
      </c>
      <c r="E29" s="112"/>
      <c r="F29" s="112">
        <f>D29*E29</f>
        <v>0</v>
      </c>
      <c r="K29" s="96" t="s">
        <v>320</v>
      </c>
      <c r="L29" s="43"/>
      <c r="M29" s="45"/>
      <c r="N29" s="71"/>
      <c r="O29" s="49"/>
    </row>
    <row r="30" spans="1:15" x14ac:dyDescent="0.3">
      <c r="A30" s="50"/>
      <c r="B30" s="51"/>
      <c r="C30" s="52"/>
      <c r="D30" s="53"/>
      <c r="E30" s="112"/>
      <c r="F30" s="112"/>
      <c r="K30" s="213"/>
      <c r="L30" s="213"/>
      <c r="M30" s="213"/>
      <c r="N30" s="213"/>
      <c r="O30" s="213"/>
    </row>
    <row r="31" spans="1:15" ht="27" thickBot="1" x14ac:dyDescent="0.35">
      <c r="A31" s="98"/>
      <c r="B31" s="99" t="s">
        <v>331</v>
      </c>
      <c r="C31" s="100"/>
      <c r="D31" s="68"/>
      <c r="E31" s="119"/>
      <c r="F31" s="120">
        <f>SUM(F8:F30)</f>
        <v>0</v>
      </c>
      <c r="K31" s="96" t="s">
        <v>321</v>
      </c>
      <c r="L31" s="43"/>
      <c r="M31" s="45"/>
      <c r="N31" s="71"/>
      <c r="O31" s="49"/>
    </row>
    <row r="32" spans="1:15" x14ac:dyDescent="0.3">
      <c r="A32" s="62"/>
      <c r="B32" s="55"/>
      <c r="C32" s="62"/>
      <c r="D32" s="62"/>
      <c r="E32" s="112"/>
      <c r="F32" s="112"/>
    </row>
    <row r="33" spans="1:6" x14ac:dyDescent="0.3">
      <c r="A33" s="62"/>
      <c r="B33" s="101"/>
      <c r="C33" s="54"/>
      <c r="D33" s="56"/>
      <c r="E33" s="122"/>
      <c r="F33" s="123"/>
    </row>
    <row r="34" spans="1:6" x14ac:dyDescent="0.3">
      <c r="A34" s="62"/>
      <c r="B34" s="108" t="s">
        <v>309</v>
      </c>
      <c r="C34" s="62"/>
      <c r="D34" s="62"/>
      <c r="E34" s="117"/>
      <c r="F34" s="117"/>
    </row>
    <row r="35" spans="1:6" x14ac:dyDescent="0.3">
      <c r="A35" s="50"/>
      <c r="B35" s="108"/>
      <c r="C35" s="62"/>
      <c r="D35" s="62"/>
      <c r="E35" s="117"/>
      <c r="F35" s="117"/>
    </row>
    <row r="36" spans="1:6" ht="52.8" x14ac:dyDescent="0.3">
      <c r="A36" s="50">
        <v>1</v>
      </c>
      <c r="B36" s="63" t="s">
        <v>310</v>
      </c>
      <c r="C36" s="52" t="s">
        <v>300</v>
      </c>
      <c r="D36" s="53">
        <v>4</v>
      </c>
      <c r="E36" s="112"/>
      <c r="F36" s="112">
        <f>D36*E36</f>
        <v>0</v>
      </c>
    </row>
    <row r="37" spans="1:6" x14ac:dyDescent="0.3">
      <c r="A37" s="50"/>
      <c r="B37" s="63"/>
      <c r="C37" s="52"/>
      <c r="D37" s="53"/>
      <c r="E37" s="112"/>
      <c r="F37" s="112"/>
    </row>
    <row r="38" spans="1:6" ht="39.6" x14ac:dyDescent="0.3">
      <c r="A38" s="50">
        <v>2</v>
      </c>
      <c r="B38" s="63" t="s">
        <v>332</v>
      </c>
      <c r="C38" s="52" t="s">
        <v>11</v>
      </c>
      <c r="D38" s="53">
        <v>1</v>
      </c>
      <c r="E38" s="112"/>
      <c r="F38" s="112">
        <f>D38*E38</f>
        <v>0</v>
      </c>
    </row>
    <row r="39" spans="1:6" x14ac:dyDescent="0.3">
      <c r="A39" s="50"/>
      <c r="B39" s="63"/>
      <c r="C39" s="52"/>
      <c r="D39" s="53"/>
      <c r="E39" s="112"/>
      <c r="F39" s="112"/>
    </row>
    <row r="40" spans="1:6" x14ac:dyDescent="0.3">
      <c r="A40" s="50">
        <v>3</v>
      </c>
      <c r="B40" s="63" t="s">
        <v>333</v>
      </c>
      <c r="C40" s="52" t="s">
        <v>300</v>
      </c>
      <c r="D40" s="53">
        <v>40</v>
      </c>
      <c r="E40" s="112"/>
      <c r="F40" s="112">
        <f>D40*E40</f>
        <v>0</v>
      </c>
    </row>
    <row r="41" spans="1:6" x14ac:dyDescent="0.3">
      <c r="A41" s="50"/>
      <c r="B41" s="63"/>
      <c r="C41" s="52"/>
      <c r="D41" s="53"/>
      <c r="E41" s="112"/>
      <c r="F41" s="112"/>
    </row>
    <row r="42" spans="1:6" x14ac:dyDescent="0.3">
      <c r="A42" s="50">
        <v>4</v>
      </c>
      <c r="B42" s="63" t="s">
        <v>334</v>
      </c>
      <c r="C42" s="52" t="s">
        <v>16</v>
      </c>
      <c r="D42" s="53">
        <v>1</v>
      </c>
      <c r="E42" s="112"/>
      <c r="F42" s="112">
        <f>D42*E42</f>
        <v>0</v>
      </c>
    </row>
    <row r="43" spans="1:6" x14ac:dyDescent="0.3">
      <c r="A43" s="50"/>
      <c r="B43" s="63"/>
      <c r="C43" s="52"/>
      <c r="D43" s="53"/>
      <c r="E43" s="112"/>
      <c r="F43" s="112"/>
    </row>
    <row r="44" spans="1:6" ht="26.4" x14ac:dyDescent="0.3">
      <c r="A44" s="50">
        <v>5</v>
      </c>
      <c r="B44" s="63" t="s">
        <v>335</v>
      </c>
      <c r="C44" s="52" t="s">
        <v>11</v>
      </c>
      <c r="D44" s="64">
        <v>0.1</v>
      </c>
      <c r="E44" s="112"/>
      <c r="F44" s="112">
        <f>D44*E44</f>
        <v>0</v>
      </c>
    </row>
    <row r="45" spans="1:6" x14ac:dyDescent="0.3">
      <c r="A45" s="50"/>
      <c r="B45" s="63"/>
      <c r="C45" s="52"/>
      <c r="D45" s="64"/>
      <c r="E45" s="112"/>
      <c r="F45" s="112"/>
    </row>
    <row r="46" spans="1:6" x14ac:dyDescent="0.3">
      <c r="A46" s="65">
        <v>6</v>
      </c>
      <c r="B46" s="63" t="s">
        <v>270</v>
      </c>
      <c r="C46" s="52" t="s">
        <v>300</v>
      </c>
      <c r="D46" s="53">
        <v>24</v>
      </c>
      <c r="E46" s="112"/>
      <c r="F46" s="112">
        <f>D46*E46</f>
        <v>0</v>
      </c>
    </row>
    <row r="47" spans="1:6" x14ac:dyDescent="0.3">
      <c r="A47" s="54"/>
      <c r="B47" s="43"/>
      <c r="C47" s="44"/>
      <c r="D47" s="45"/>
      <c r="E47" s="112"/>
      <c r="F47" s="112"/>
    </row>
    <row r="48" spans="1:6" ht="15" thickBot="1" x14ac:dyDescent="0.35">
      <c r="A48" s="47"/>
      <c r="B48" s="66" t="s">
        <v>313</v>
      </c>
      <c r="C48" s="67"/>
      <c r="D48" s="68"/>
      <c r="E48" s="119"/>
      <c r="F48" s="120">
        <f>SUM(F36:F46)</f>
        <v>0</v>
      </c>
    </row>
    <row r="49" spans="1:6" ht="15" thickBot="1" x14ac:dyDescent="0.35">
      <c r="A49" s="47"/>
      <c r="B49" s="43"/>
      <c r="C49" s="43"/>
      <c r="D49" s="45"/>
      <c r="E49" s="112"/>
      <c r="F49" s="112"/>
    </row>
    <row r="50" spans="1:6" ht="15" thickBot="1" x14ac:dyDescent="0.35">
      <c r="A50" s="42"/>
      <c r="B50" s="69" t="s">
        <v>336</v>
      </c>
      <c r="C50" s="69"/>
      <c r="D50" s="69"/>
      <c r="E50" s="70"/>
      <c r="F50" s="120">
        <f>SUM(F48+F31)</f>
        <v>0</v>
      </c>
    </row>
  </sheetData>
  <mergeCells count="1">
    <mergeCell ref="K30:O3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workbookViewId="0">
      <selection activeCell="A2" sqref="A2"/>
    </sheetView>
  </sheetViews>
  <sheetFormatPr defaultRowHeight="14.4" x14ac:dyDescent="0.3"/>
  <sheetData>
    <row r="1" spans="1:1" x14ac:dyDescent="0.3">
      <c r="A1" t="s">
        <v>344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
  <sheetViews>
    <sheetView workbookViewId="0">
      <selection activeCell="E4" sqref="E4"/>
    </sheetView>
  </sheetViews>
  <sheetFormatPr defaultRowHeight="14.4" x14ac:dyDescent="0.3"/>
  <cols>
    <col min="1" max="1" width="24.33203125" bestFit="1" customWidth="1"/>
    <col min="2" max="2" width="20.6640625" customWidth="1"/>
    <col min="3" max="3" width="16.44140625" customWidth="1"/>
    <col min="4" max="4" width="19.6640625" customWidth="1"/>
    <col min="5" max="5" width="27.44140625" customWidth="1"/>
  </cols>
  <sheetData>
    <row r="1" spans="1:5" x14ac:dyDescent="0.3">
      <c r="A1" s="104" t="s">
        <v>392</v>
      </c>
      <c r="B1" s="105" t="s">
        <v>342</v>
      </c>
      <c r="C1" s="105" t="s">
        <v>286</v>
      </c>
      <c r="D1" s="105" t="s">
        <v>343</v>
      </c>
      <c r="E1" s="105" t="s">
        <v>345</v>
      </c>
    </row>
    <row r="2" spans="1:5" x14ac:dyDescent="0.3">
      <c r="A2" s="102" t="s">
        <v>337</v>
      </c>
      <c r="B2" s="103">
        <f>'Regionalna cesta'!E189</f>
        <v>15600</v>
      </c>
      <c r="C2" s="103">
        <f>B2*0.22</f>
        <v>3432</v>
      </c>
      <c r="D2" s="103">
        <f>B2*1.22</f>
        <v>19032</v>
      </c>
      <c r="E2" s="102"/>
    </row>
    <row r="3" spans="1:5" x14ac:dyDescent="0.3">
      <c r="A3" s="102" t="s">
        <v>338</v>
      </c>
      <c r="B3" s="103">
        <f>'Ureditev NPr'!E66</f>
        <v>0</v>
      </c>
      <c r="C3" s="103">
        <f t="shared" ref="C3:C5" si="0">B3*0.22</f>
        <v>0</v>
      </c>
      <c r="D3" s="103">
        <f t="shared" ref="D3:D6" si="1">B3*1.22</f>
        <v>0</v>
      </c>
      <c r="E3" s="124" t="s">
        <v>486</v>
      </c>
    </row>
    <row r="4" spans="1:5" x14ac:dyDescent="0.3">
      <c r="A4" s="102" t="s">
        <v>339</v>
      </c>
      <c r="B4" s="103">
        <f>'zaščita NN vodov'!N20</f>
        <v>0</v>
      </c>
      <c r="C4" s="103">
        <f t="shared" si="0"/>
        <v>0</v>
      </c>
      <c r="D4" s="103">
        <f t="shared" si="1"/>
        <v>0</v>
      </c>
      <c r="E4" s="102"/>
    </row>
    <row r="5" spans="1:5" x14ac:dyDescent="0.3">
      <c r="A5" s="102" t="s">
        <v>340</v>
      </c>
      <c r="B5" s="103">
        <f>'zaščita TK vodov'!O22</f>
        <v>0</v>
      </c>
      <c r="C5" s="103">
        <f t="shared" si="0"/>
        <v>0</v>
      </c>
      <c r="D5" s="103">
        <f t="shared" si="1"/>
        <v>0</v>
      </c>
      <c r="E5" s="102"/>
    </row>
    <row r="6" spans="1:5" x14ac:dyDescent="0.3">
      <c r="A6" s="102" t="s">
        <v>341</v>
      </c>
      <c r="B6" s="103">
        <v>0</v>
      </c>
      <c r="C6" s="103">
        <f>B6*0.22</f>
        <v>0</v>
      </c>
      <c r="D6" s="103">
        <f t="shared" si="1"/>
        <v>0</v>
      </c>
      <c r="E6" s="102" t="s">
        <v>346</v>
      </c>
    </row>
    <row r="7" spans="1:5" x14ac:dyDescent="0.3">
      <c r="A7" s="104" t="s">
        <v>285</v>
      </c>
      <c r="B7" s="106">
        <f>SUM(B2:B6)</f>
        <v>15600</v>
      </c>
      <c r="C7" s="106">
        <f>SUM(C2:C6)</f>
        <v>3432</v>
      </c>
      <c r="D7" s="106">
        <f>SUM(D2:D6)</f>
        <v>19032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169"/>
  <sheetViews>
    <sheetView topLeftCell="A152" workbookViewId="0">
      <selection activeCell="A167" sqref="A167:XFD167"/>
    </sheetView>
  </sheetViews>
  <sheetFormatPr defaultColWidth="8.88671875" defaultRowHeight="14.4" x14ac:dyDescent="0.3"/>
  <cols>
    <col min="1" max="1" width="6.44140625" style="127" bestFit="1" customWidth="1"/>
    <col min="2" max="2" width="5.44140625" style="127" bestFit="1" customWidth="1"/>
    <col min="3" max="3" width="46.33203125" style="127" bestFit="1" customWidth="1"/>
    <col min="4" max="4" width="7.88671875" style="127" bestFit="1" customWidth="1"/>
    <col min="5" max="5" width="10.44140625" style="127" bestFit="1" customWidth="1"/>
    <col min="6" max="6" width="9.44140625" style="127" bestFit="1" customWidth="1"/>
    <col min="7" max="16384" width="8.88671875" style="127"/>
  </cols>
  <sheetData>
    <row r="1" spans="1:6" x14ac:dyDescent="0.3">
      <c r="A1" s="1">
        <v>1</v>
      </c>
      <c r="B1" s="196" t="s">
        <v>0</v>
      </c>
      <c r="C1" s="197"/>
      <c r="D1" s="2" t="s">
        <v>1</v>
      </c>
      <c r="E1" s="3"/>
      <c r="F1" s="4"/>
    </row>
    <row r="2" spans="1:6" x14ac:dyDescent="0.3">
      <c r="A2" s="1" t="s">
        <v>2</v>
      </c>
      <c r="B2" s="1" t="s">
        <v>3</v>
      </c>
      <c r="C2" s="5" t="s">
        <v>4</v>
      </c>
      <c r="D2" s="6" t="s">
        <v>5</v>
      </c>
      <c r="E2" s="6" t="s">
        <v>6</v>
      </c>
      <c r="F2" s="7" t="s">
        <v>7</v>
      </c>
    </row>
    <row r="3" spans="1:6" x14ac:dyDescent="0.3">
      <c r="A3" s="8" t="s">
        <v>8</v>
      </c>
      <c r="B3" s="188" t="s">
        <v>9</v>
      </c>
      <c r="C3" s="189"/>
      <c r="D3" s="9" t="s">
        <v>1</v>
      </c>
      <c r="E3" s="10"/>
      <c r="F3" s="11"/>
    </row>
    <row r="4" spans="1:6" ht="27.6" x14ac:dyDescent="0.3">
      <c r="A4" s="12" t="s">
        <v>10</v>
      </c>
      <c r="B4" s="12" t="s">
        <v>11</v>
      </c>
      <c r="C4" s="13" t="s">
        <v>12</v>
      </c>
      <c r="D4" s="14">
        <v>0.11</v>
      </c>
      <c r="E4" s="14"/>
      <c r="F4" s="15">
        <f>D4*E4</f>
        <v>0</v>
      </c>
    </row>
    <row r="5" spans="1:6" ht="27.6" x14ac:dyDescent="0.3">
      <c r="A5" s="12" t="s">
        <v>13</v>
      </c>
      <c r="B5" s="12" t="s">
        <v>11</v>
      </c>
      <c r="C5" s="13" t="s">
        <v>14</v>
      </c>
      <c r="D5" s="14">
        <v>0.08</v>
      </c>
      <c r="E5" s="14"/>
      <c r="F5" s="15">
        <f t="shared" ref="F5:F27" si="0">D5*E5</f>
        <v>0</v>
      </c>
    </row>
    <row r="6" spans="1:6" ht="27.6" x14ac:dyDescent="0.3">
      <c r="A6" s="12" t="s">
        <v>15</v>
      </c>
      <c r="B6" s="12" t="s">
        <v>16</v>
      </c>
      <c r="C6" s="13" t="s">
        <v>17</v>
      </c>
      <c r="D6" s="14">
        <v>13</v>
      </c>
      <c r="E6" s="14"/>
      <c r="F6" s="15">
        <f t="shared" si="0"/>
        <v>0</v>
      </c>
    </row>
    <row r="7" spans="1:6" ht="27.6" x14ac:dyDescent="0.3">
      <c r="A7" s="12" t="s">
        <v>18</v>
      </c>
      <c r="B7" s="12" t="s">
        <v>16</v>
      </c>
      <c r="C7" s="13" t="s">
        <v>19</v>
      </c>
      <c r="D7" s="14">
        <v>9</v>
      </c>
      <c r="E7" s="14"/>
      <c r="F7" s="15">
        <f t="shared" si="0"/>
        <v>0</v>
      </c>
    </row>
    <row r="8" spans="1:6" x14ac:dyDescent="0.3">
      <c r="A8" s="8" t="s">
        <v>20</v>
      </c>
      <c r="B8" s="188" t="s">
        <v>21</v>
      </c>
      <c r="C8" s="189">
        <v>0</v>
      </c>
      <c r="D8" s="9" t="s">
        <v>1</v>
      </c>
      <c r="E8" s="10"/>
      <c r="F8" s="11"/>
    </row>
    <row r="9" spans="1:6" ht="27.6" x14ac:dyDescent="0.3">
      <c r="A9" s="12" t="s">
        <v>22</v>
      </c>
      <c r="B9" s="12" t="s">
        <v>23</v>
      </c>
      <c r="C9" s="13" t="s">
        <v>24</v>
      </c>
      <c r="D9" s="14">
        <v>350</v>
      </c>
      <c r="E9" s="14"/>
      <c r="F9" s="15">
        <f t="shared" si="0"/>
        <v>0</v>
      </c>
    </row>
    <row r="10" spans="1:6" ht="27.6" x14ac:dyDescent="0.3">
      <c r="A10" s="12" t="s">
        <v>25</v>
      </c>
      <c r="B10" s="12" t="s">
        <v>23</v>
      </c>
      <c r="C10" s="13" t="s">
        <v>26</v>
      </c>
      <c r="D10" s="14">
        <v>10</v>
      </c>
      <c r="E10" s="14"/>
      <c r="F10" s="15">
        <f t="shared" si="0"/>
        <v>0</v>
      </c>
    </row>
    <row r="11" spans="1:6" ht="27.6" x14ac:dyDescent="0.3">
      <c r="A11" s="12" t="s">
        <v>27</v>
      </c>
      <c r="B11" s="12" t="s">
        <v>16</v>
      </c>
      <c r="C11" s="13" t="s">
        <v>28</v>
      </c>
      <c r="D11" s="14">
        <v>5</v>
      </c>
      <c r="E11" s="14"/>
      <c r="F11" s="15">
        <f t="shared" si="0"/>
        <v>0</v>
      </c>
    </row>
    <row r="12" spans="1:6" ht="27.6" x14ac:dyDescent="0.3">
      <c r="A12" s="12" t="s">
        <v>29</v>
      </c>
      <c r="B12" s="12" t="s">
        <v>16</v>
      </c>
      <c r="C12" s="13" t="s">
        <v>30</v>
      </c>
      <c r="D12" s="14">
        <v>2</v>
      </c>
      <c r="E12" s="14"/>
      <c r="F12" s="15">
        <f t="shared" si="0"/>
        <v>0</v>
      </c>
    </row>
    <row r="13" spans="1:6" ht="27.6" x14ac:dyDescent="0.3">
      <c r="A13" s="12" t="s">
        <v>31</v>
      </c>
      <c r="B13" s="12" t="s">
        <v>16</v>
      </c>
      <c r="C13" s="13" t="s">
        <v>32</v>
      </c>
      <c r="D13" s="14">
        <v>5</v>
      </c>
      <c r="E13" s="14"/>
      <c r="F13" s="15">
        <f t="shared" si="0"/>
        <v>0</v>
      </c>
    </row>
    <row r="14" spans="1:6" ht="27.6" x14ac:dyDescent="0.3">
      <c r="A14" s="12" t="s">
        <v>33</v>
      </c>
      <c r="B14" s="12" t="s">
        <v>16</v>
      </c>
      <c r="C14" s="13" t="s">
        <v>34</v>
      </c>
      <c r="D14" s="14">
        <v>2</v>
      </c>
      <c r="E14" s="14"/>
      <c r="F14" s="15">
        <f t="shared" si="0"/>
        <v>0</v>
      </c>
    </row>
    <row r="15" spans="1:6" ht="27.6" x14ac:dyDescent="0.3">
      <c r="A15" s="12" t="s">
        <v>35</v>
      </c>
      <c r="B15" s="12" t="s">
        <v>16</v>
      </c>
      <c r="C15" s="13" t="s">
        <v>36</v>
      </c>
      <c r="D15" s="14">
        <v>13</v>
      </c>
      <c r="E15" s="14"/>
      <c r="F15" s="15">
        <f t="shared" si="0"/>
        <v>0</v>
      </c>
    </row>
    <row r="16" spans="1:6" x14ac:dyDescent="0.3">
      <c r="A16" s="12" t="s">
        <v>37</v>
      </c>
      <c r="B16" s="12" t="s">
        <v>38</v>
      </c>
      <c r="C16" s="13" t="s">
        <v>39</v>
      </c>
      <c r="D16" s="14">
        <v>52</v>
      </c>
      <c r="E16" s="14"/>
      <c r="F16" s="15">
        <f t="shared" si="0"/>
        <v>0</v>
      </c>
    </row>
    <row r="17" spans="1:6" x14ac:dyDescent="0.3">
      <c r="A17" s="12" t="s">
        <v>40</v>
      </c>
      <c r="B17" s="12" t="s">
        <v>16</v>
      </c>
      <c r="C17" s="13" t="s">
        <v>41</v>
      </c>
      <c r="D17" s="14">
        <v>18</v>
      </c>
      <c r="E17" s="14"/>
      <c r="F17" s="15">
        <f t="shared" si="0"/>
        <v>0</v>
      </c>
    </row>
    <row r="18" spans="1:6" ht="27.6" x14ac:dyDescent="0.3">
      <c r="A18" s="12" t="s">
        <v>44</v>
      </c>
      <c r="B18" s="12" t="s">
        <v>23</v>
      </c>
      <c r="C18" s="13" t="s">
        <v>45</v>
      </c>
      <c r="D18" s="14">
        <v>550</v>
      </c>
      <c r="E18" s="14"/>
      <c r="F18" s="15">
        <f t="shared" si="0"/>
        <v>0</v>
      </c>
    </row>
    <row r="19" spans="1:6" ht="27.6" x14ac:dyDescent="0.3">
      <c r="A19" s="12" t="s">
        <v>46</v>
      </c>
      <c r="B19" s="12" t="s">
        <v>23</v>
      </c>
      <c r="C19" s="13" t="s">
        <v>47</v>
      </c>
      <c r="D19" s="14">
        <v>25</v>
      </c>
      <c r="E19" s="14"/>
      <c r="F19" s="15">
        <f t="shared" si="0"/>
        <v>0</v>
      </c>
    </row>
    <row r="20" spans="1:6" ht="27.6" x14ac:dyDescent="0.3">
      <c r="A20" s="12" t="s">
        <v>48</v>
      </c>
      <c r="B20" s="12" t="s">
        <v>38</v>
      </c>
      <c r="C20" s="13" t="s">
        <v>49</v>
      </c>
      <c r="D20" s="14">
        <v>12</v>
      </c>
      <c r="E20" s="14"/>
      <c r="F20" s="15">
        <f t="shared" si="0"/>
        <v>0</v>
      </c>
    </row>
    <row r="21" spans="1:6" ht="27.6" x14ac:dyDescent="0.3">
      <c r="A21" s="12" t="s">
        <v>50</v>
      </c>
      <c r="B21" s="12" t="s">
        <v>38</v>
      </c>
      <c r="C21" s="13" t="s">
        <v>51</v>
      </c>
      <c r="D21" s="14">
        <v>20</v>
      </c>
      <c r="E21" s="14"/>
      <c r="F21" s="15">
        <f t="shared" si="0"/>
        <v>0</v>
      </c>
    </row>
    <row r="22" spans="1:6" ht="27.6" x14ac:dyDescent="0.3">
      <c r="A22" s="12" t="s">
        <v>52</v>
      </c>
      <c r="B22" s="12" t="s">
        <v>38</v>
      </c>
      <c r="C22" s="13" t="s">
        <v>53</v>
      </c>
      <c r="D22" s="14">
        <v>2</v>
      </c>
      <c r="E22" s="14"/>
      <c r="F22" s="15">
        <f t="shared" si="0"/>
        <v>0</v>
      </c>
    </row>
    <row r="23" spans="1:6" ht="27.6" x14ac:dyDescent="0.3">
      <c r="A23" s="12" t="s">
        <v>393</v>
      </c>
      <c r="B23" s="12" t="s">
        <v>16</v>
      </c>
      <c r="C23" s="13" t="s">
        <v>394</v>
      </c>
      <c r="D23" s="14">
        <v>1</v>
      </c>
      <c r="E23" s="14"/>
      <c r="F23" s="15">
        <f t="shared" si="0"/>
        <v>0</v>
      </c>
    </row>
    <row r="24" spans="1:6" x14ac:dyDescent="0.3">
      <c r="A24" s="8" t="s">
        <v>54</v>
      </c>
      <c r="B24" s="188" t="s">
        <v>55</v>
      </c>
      <c r="C24" s="189">
        <v>0</v>
      </c>
      <c r="D24" s="9" t="s">
        <v>1</v>
      </c>
      <c r="E24" s="10"/>
      <c r="F24" s="11"/>
    </row>
    <row r="25" spans="1:6" x14ac:dyDescent="0.3">
      <c r="A25" s="12" t="s">
        <v>56</v>
      </c>
      <c r="B25" s="12" t="s">
        <v>57</v>
      </c>
      <c r="C25" s="13" t="s">
        <v>58</v>
      </c>
      <c r="D25" s="14">
        <v>1</v>
      </c>
      <c r="E25" s="14"/>
      <c r="F25" s="15">
        <f t="shared" si="0"/>
        <v>0</v>
      </c>
    </row>
    <row r="26" spans="1:6" x14ac:dyDescent="0.3">
      <c r="A26" s="12" t="s">
        <v>59</v>
      </c>
      <c r="B26" s="12" t="s">
        <v>16</v>
      </c>
      <c r="C26" s="13" t="s">
        <v>60</v>
      </c>
      <c r="D26" s="14">
        <v>1</v>
      </c>
      <c r="E26" s="14"/>
      <c r="F26" s="15">
        <f t="shared" si="0"/>
        <v>0</v>
      </c>
    </row>
    <row r="27" spans="1:6" x14ac:dyDescent="0.3">
      <c r="A27" s="12" t="s">
        <v>61</v>
      </c>
      <c r="B27" s="12" t="s">
        <v>16</v>
      </c>
      <c r="C27" s="13" t="s">
        <v>62</v>
      </c>
      <c r="D27" s="14">
        <v>1</v>
      </c>
      <c r="E27" s="14"/>
      <c r="F27" s="15">
        <f t="shared" si="0"/>
        <v>0</v>
      </c>
    </row>
    <row r="28" spans="1:6" x14ac:dyDescent="0.3">
      <c r="A28" s="209" t="s">
        <v>63</v>
      </c>
      <c r="B28" s="210"/>
      <c r="C28" s="211"/>
      <c r="D28" s="16" t="s">
        <v>1</v>
      </c>
      <c r="E28" s="17"/>
      <c r="F28" s="18">
        <f>SUM(F4:F27)</f>
        <v>0</v>
      </c>
    </row>
    <row r="29" spans="1:6" x14ac:dyDescent="0.3">
      <c r="A29" s="19"/>
      <c r="B29" s="19"/>
      <c r="C29" s="20"/>
      <c r="D29" s="21" t="s">
        <v>1</v>
      </c>
      <c r="E29" s="22"/>
      <c r="F29" s="23"/>
    </row>
    <row r="30" spans="1:6" x14ac:dyDescent="0.3">
      <c r="A30" s="1">
        <v>2</v>
      </c>
      <c r="B30" s="196" t="s">
        <v>64</v>
      </c>
      <c r="C30" s="197"/>
      <c r="D30" s="2" t="s">
        <v>1</v>
      </c>
      <c r="E30" s="3"/>
      <c r="F30" s="4"/>
    </row>
    <row r="31" spans="1:6" x14ac:dyDescent="0.3">
      <c r="A31" s="1" t="s">
        <v>2</v>
      </c>
      <c r="B31" s="1" t="s">
        <v>3</v>
      </c>
      <c r="C31" s="5" t="s">
        <v>4</v>
      </c>
      <c r="D31" s="6" t="s">
        <v>5</v>
      </c>
      <c r="E31" s="6" t="s">
        <v>6</v>
      </c>
      <c r="F31" s="7" t="s">
        <v>7</v>
      </c>
    </row>
    <row r="32" spans="1:6" x14ac:dyDescent="0.3">
      <c r="A32" s="8" t="s">
        <v>65</v>
      </c>
      <c r="B32" s="204" t="s">
        <v>66</v>
      </c>
      <c r="C32" s="205"/>
      <c r="D32" s="9" t="s">
        <v>1</v>
      </c>
      <c r="E32" s="24"/>
      <c r="F32" s="24"/>
    </row>
    <row r="33" spans="1:6" ht="27.6" x14ac:dyDescent="0.3">
      <c r="A33" s="12" t="s">
        <v>67</v>
      </c>
      <c r="B33" s="12" t="s">
        <v>68</v>
      </c>
      <c r="C33" s="13" t="s">
        <v>69</v>
      </c>
      <c r="D33" s="15">
        <v>36</v>
      </c>
      <c r="E33" s="15"/>
      <c r="F33" s="15">
        <f t="shared" ref="F33:F54" si="1">D33*E33</f>
        <v>0</v>
      </c>
    </row>
    <row r="34" spans="1:6" ht="27.6" x14ac:dyDescent="0.3">
      <c r="A34" s="12" t="s">
        <v>70</v>
      </c>
      <c r="B34" s="12" t="s">
        <v>68</v>
      </c>
      <c r="C34" s="13" t="s">
        <v>71</v>
      </c>
      <c r="D34" s="15">
        <v>900</v>
      </c>
      <c r="E34" s="15"/>
      <c r="F34" s="15">
        <f t="shared" si="1"/>
        <v>0</v>
      </c>
    </row>
    <row r="35" spans="1:6" x14ac:dyDescent="0.3">
      <c r="A35" s="12" t="s">
        <v>72</v>
      </c>
      <c r="B35" s="12" t="s">
        <v>68</v>
      </c>
      <c r="C35" s="13" t="s">
        <v>73</v>
      </c>
      <c r="D35" s="15">
        <v>300</v>
      </c>
      <c r="E35" s="15"/>
      <c r="F35" s="15">
        <f t="shared" si="1"/>
        <v>0</v>
      </c>
    </row>
    <row r="36" spans="1:6" ht="27.6" x14ac:dyDescent="0.3">
      <c r="A36" s="12" t="s">
        <v>74</v>
      </c>
      <c r="B36" s="12" t="s">
        <v>68</v>
      </c>
      <c r="C36" s="13" t="s">
        <v>75</v>
      </c>
      <c r="D36" s="15">
        <v>45</v>
      </c>
      <c r="E36" s="15"/>
      <c r="F36" s="15">
        <f t="shared" si="1"/>
        <v>0</v>
      </c>
    </row>
    <row r="37" spans="1:6" ht="41.4" x14ac:dyDescent="0.3">
      <c r="A37" s="12" t="s">
        <v>76</v>
      </c>
      <c r="B37" s="12" t="s">
        <v>68</v>
      </c>
      <c r="C37" s="13" t="s">
        <v>77</v>
      </c>
      <c r="D37" s="15">
        <v>18</v>
      </c>
      <c r="E37" s="15"/>
      <c r="F37" s="15">
        <f t="shared" si="1"/>
        <v>0</v>
      </c>
    </row>
    <row r="38" spans="1:6" x14ac:dyDescent="0.3">
      <c r="A38" s="8" t="s">
        <v>78</v>
      </c>
      <c r="B38" s="188" t="s">
        <v>79</v>
      </c>
      <c r="C38" s="189">
        <v>0</v>
      </c>
      <c r="D38" s="9" t="s">
        <v>1</v>
      </c>
      <c r="E38" s="24"/>
      <c r="F38" s="24"/>
    </row>
    <row r="39" spans="1:6" ht="27.6" x14ac:dyDescent="0.3">
      <c r="A39" s="12" t="s">
        <v>80</v>
      </c>
      <c r="B39" s="12" t="s">
        <v>23</v>
      </c>
      <c r="C39" s="13" t="s">
        <v>81</v>
      </c>
      <c r="D39" s="15">
        <v>400</v>
      </c>
      <c r="E39" s="15"/>
      <c r="F39" s="15">
        <f t="shared" si="1"/>
        <v>0</v>
      </c>
    </row>
    <row r="40" spans="1:6" ht="27.6" x14ac:dyDescent="0.3">
      <c r="A40" s="12" t="s">
        <v>82</v>
      </c>
      <c r="B40" s="12" t="s">
        <v>23</v>
      </c>
      <c r="C40" s="13" t="s">
        <v>83</v>
      </c>
      <c r="D40" s="15">
        <v>400</v>
      </c>
      <c r="E40" s="15"/>
      <c r="F40" s="15">
        <f t="shared" si="1"/>
        <v>0</v>
      </c>
    </row>
    <row r="41" spans="1:6" x14ac:dyDescent="0.3">
      <c r="A41" s="8" t="s">
        <v>84</v>
      </c>
      <c r="B41" s="188" t="s">
        <v>85</v>
      </c>
      <c r="C41" s="189">
        <v>0</v>
      </c>
      <c r="D41" s="9" t="s">
        <v>1</v>
      </c>
      <c r="E41" s="24"/>
      <c r="F41" s="24"/>
    </row>
    <row r="42" spans="1:6" ht="27.6" x14ac:dyDescent="0.3">
      <c r="A42" s="12" t="s">
        <v>86</v>
      </c>
      <c r="B42" s="12" t="s">
        <v>68</v>
      </c>
      <c r="C42" s="13" t="s">
        <v>395</v>
      </c>
      <c r="D42" s="15">
        <v>125</v>
      </c>
      <c r="E42" s="15"/>
      <c r="F42" s="15">
        <f t="shared" si="1"/>
        <v>0</v>
      </c>
    </row>
    <row r="43" spans="1:6" ht="27.6" x14ac:dyDescent="0.3">
      <c r="A43" s="12" t="s">
        <v>87</v>
      </c>
      <c r="B43" s="12" t="s">
        <v>68</v>
      </c>
      <c r="C43" s="13" t="s">
        <v>88</v>
      </c>
      <c r="D43" s="15">
        <v>16</v>
      </c>
      <c r="E43" s="15"/>
      <c r="F43" s="15">
        <f t="shared" si="1"/>
        <v>0</v>
      </c>
    </row>
    <row r="44" spans="1:6" ht="27.6" x14ac:dyDescent="0.3">
      <c r="A44" s="12" t="s">
        <v>89</v>
      </c>
      <c r="B44" s="12" t="s">
        <v>68</v>
      </c>
      <c r="C44" s="13" t="s">
        <v>90</v>
      </c>
      <c r="D44" s="15">
        <v>440</v>
      </c>
      <c r="E44" s="15"/>
      <c r="F44" s="15">
        <f t="shared" si="1"/>
        <v>0</v>
      </c>
    </row>
    <row r="45" spans="1:6" x14ac:dyDescent="0.3">
      <c r="A45" s="8" t="s">
        <v>91</v>
      </c>
      <c r="B45" s="188" t="s">
        <v>92</v>
      </c>
      <c r="C45" s="189">
        <v>0</v>
      </c>
      <c r="D45" s="9" t="s">
        <v>1</v>
      </c>
      <c r="E45" s="24"/>
      <c r="F45" s="24"/>
    </row>
    <row r="46" spans="1:6" ht="27.6" x14ac:dyDescent="0.3">
      <c r="A46" s="12" t="s">
        <v>93</v>
      </c>
      <c r="B46" s="12" t="s">
        <v>23</v>
      </c>
      <c r="C46" s="13" t="s">
        <v>94</v>
      </c>
      <c r="D46" s="15">
        <v>20</v>
      </c>
      <c r="E46" s="15"/>
      <c r="F46" s="15">
        <f t="shared" si="1"/>
        <v>0</v>
      </c>
    </row>
    <row r="47" spans="1:6" x14ac:dyDescent="0.3">
      <c r="A47" s="12" t="s">
        <v>95</v>
      </c>
      <c r="B47" s="12" t="s">
        <v>23</v>
      </c>
      <c r="C47" s="13" t="s">
        <v>96</v>
      </c>
      <c r="D47" s="15">
        <v>20</v>
      </c>
      <c r="E47" s="15"/>
      <c r="F47" s="15">
        <f t="shared" si="1"/>
        <v>0</v>
      </c>
    </row>
    <row r="48" spans="1:6" ht="27.6" x14ac:dyDescent="0.3">
      <c r="A48" s="12" t="s">
        <v>99</v>
      </c>
      <c r="B48" s="12" t="s">
        <v>23</v>
      </c>
      <c r="C48" s="13" t="s">
        <v>396</v>
      </c>
      <c r="D48" s="15">
        <v>2</v>
      </c>
      <c r="E48" s="15"/>
      <c r="F48" s="15">
        <f t="shared" si="1"/>
        <v>0</v>
      </c>
    </row>
    <row r="49" spans="1:6" ht="55.2" x14ac:dyDescent="0.3">
      <c r="A49" s="12" t="s">
        <v>100</v>
      </c>
      <c r="B49" s="12" t="s">
        <v>68</v>
      </c>
      <c r="C49" s="13" t="s">
        <v>349</v>
      </c>
      <c r="D49" s="15">
        <v>250</v>
      </c>
      <c r="E49" s="15"/>
      <c r="F49" s="15">
        <f t="shared" si="1"/>
        <v>0</v>
      </c>
    </row>
    <row r="50" spans="1:6" x14ac:dyDescent="0.3">
      <c r="A50" s="8" t="s">
        <v>101</v>
      </c>
      <c r="B50" s="188" t="s">
        <v>102</v>
      </c>
      <c r="C50" s="189">
        <v>0</v>
      </c>
      <c r="D50" s="9" t="s">
        <v>1</v>
      </c>
      <c r="E50" s="24"/>
      <c r="F50" s="24"/>
    </row>
    <row r="51" spans="1:6" x14ac:dyDescent="0.3">
      <c r="A51" s="12" t="s">
        <v>103</v>
      </c>
      <c r="B51" s="12" t="s">
        <v>104</v>
      </c>
      <c r="C51" s="13" t="s">
        <v>105</v>
      </c>
      <c r="D51" s="15">
        <v>2628</v>
      </c>
      <c r="E51" s="15"/>
      <c r="F51" s="15">
        <f t="shared" si="1"/>
        <v>0</v>
      </c>
    </row>
    <row r="52" spans="1:6" x14ac:dyDescent="0.3">
      <c r="A52" s="12" t="s">
        <v>106</v>
      </c>
      <c r="B52" s="12" t="s">
        <v>104</v>
      </c>
      <c r="C52" s="13" t="s">
        <v>107</v>
      </c>
      <c r="D52" s="15">
        <v>2461</v>
      </c>
      <c r="E52" s="15"/>
      <c r="F52" s="15">
        <f t="shared" si="1"/>
        <v>0</v>
      </c>
    </row>
    <row r="53" spans="1:6" ht="27.6" x14ac:dyDescent="0.3">
      <c r="A53" s="12" t="s">
        <v>108</v>
      </c>
      <c r="B53" s="12" t="s">
        <v>104</v>
      </c>
      <c r="C53" s="13" t="s">
        <v>109</v>
      </c>
      <c r="D53" s="15">
        <v>165</v>
      </c>
      <c r="E53" s="15"/>
      <c r="F53" s="15">
        <f t="shared" si="1"/>
        <v>0</v>
      </c>
    </row>
    <row r="54" spans="1:6" ht="27.6" x14ac:dyDescent="0.3">
      <c r="A54" s="12" t="s">
        <v>110</v>
      </c>
      <c r="B54" s="12" t="s">
        <v>104</v>
      </c>
      <c r="C54" s="13" t="s">
        <v>111</v>
      </c>
      <c r="D54" s="15">
        <v>2</v>
      </c>
      <c r="E54" s="15"/>
      <c r="F54" s="15">
        <f t="shared" si="1"/>
        <v>0</v>
      </c>
    </row>
    <row r="55" spans="1:6" x14ac:dyDescent="0.3">
      <c r="A55" s="206" t="s">
        <v>120</v>
      </c>
      <c r="B55" s="207"/>
      <c r="C55" s="208"/>
      <c r="D55" s="9" t="s">
        <v>1</v>
      </c>
      <c r="E55" s="24"/>
      <c r="F55" s="26">
        <f>SUM(F33:F54)</f>
        <v>0</v>
      </c>
    </row>
    <row r="56" spans="1:6" x14ac:dyDescent="0.3">
      <c r="A56" s="19"/>
      <c r="B56" s="19"/>
      <c r="C56" s="20"/>
      <c r="D56" s="21" t="s">
        <v>1</v>
      </c>
      <c r="E56" s="22"/>
      <c r="F56" s="23"/>
    </row>
    <row r="57" spans="1:6" x14ac:dyDescent="0.3">
      <c r="A57" s="1">
        <v>3</v>
      </c>
      <c r="B57" s="196" t="s">
        <v>121</v>
      </c>
      <c r="C57" s="197"/>
      <c r="D57" s="2" t="s">
        <v>1</v>
      </c>
      <c r="E57" s="3"/>
      <c r="F57" s="4"/>
    </row>
    <row r="58" spans="1:6" x14ac:dyDescent="0.3">
      <c r="A58" s="1" t="s">
        <v>2</v>
      </c>
      <c r="B58" s="1" t="s">
        <v>3</v>
      </c>
      <c r="C58" s="5" t="s">
        <v>4</v>
      </c>
      <c r="D58" s="6" t="s">
        <v>5</v>
      </c>
      <c r="E58" s="6" t="s">
        <v>6</v>
      </c>
      <c r="F58" s="7" t="s">
        <v>7</v>
      </c>
    </row>
    <row r="59" spans="1:6" x14ac:dyDescent="0.3">
      <c r="A59" s="8" t="s">
        <v>122</v>
      </c>
      <c r="B59" s="188" t="s">
        <v>123</v>
      </c>
      <c r="C59" s="189"/>
      <c r="D59" s="9" t="s">
        <v>1</v>
      </c>
      <c r="E59" s="27"/>
      <c r="F59" s="27"/>
    </row>
    <row r="60" spans="1:6" ht="27.6" x14ac:dyDescent="0.3">
      <c r="A60" s="12" t="s">
        <v>127</v>
      </c>
      <c r="B60" s="12" t="s">
        <v>125</v>
      </c>
      <c r="C60" s="13" t="s">
        <v>128</v>
      </c>
      <c r="D60" s="28">
        <v>240</v>
      </c>
      <c r="E60" s="28"/>
      <c r="F60" s="15">
        <f t="shared" ref="F60:F75" si="2">D60*E60</f>
        <v>0</v>
      </c>
    </row>
    <row r="61" spans="1:6" ht="27.6" x14ac:dyDescent="0.3">
      <c r="A61" s="12" t="s">
        <v>129</v>
      </c>
      <c r="B61" s="12" t="s">
        <v>23</v>
      </c>
      <c r="C61" s="13" t="s">
        <v>130</v>
      </c>
      <c r="D61" s="28">
        <v>720</v>
      </c>
      <c r="E61" s="28"/>
      <c r="F61" s="15">
        <f t="shared" si="2"/>
        <v>0</v>
      </c>
    </row>
    <row r="62" spans="1:6" x14ac:dyDescent="0.3">
      <c r="A62" s="8" t="s">
        <v>133</v>
      </c>
      <c r="B62" s="188" t="s">
        <v>134</v>
      </c>
      <c r="C62" s="189">
        <v>0</v>
      </c>
      <c r="D62" s="9" t="s">
        <v>1</v>
      </c>
      <c r="E62" s="27"/>
      <c r="F62" s="27"/>
    </row>
    <row r="63" spans="1:6" ht="27.6" x14ac:dyDescent="0.3">
      <c r="A63" s="12" t="s">
        <v>137</v>
      </c>
      <c r="B63" s="12" t="s">
        <v>23</v>
      </c>
      <c r="C63" s="25" t="s">
        <v>138</v>
      </c>
      <c r="D63" s="28">
        <v>750</v>
      </c>
      <c r="E63" s="28"/>
      <c r="F63" s="15">
        <f t="shared" si="2"/>
        <v>0</v>
      </c>
    </row>
    <row r="64" spans="1:6" x14ac:dyDescent="0.3">
      <c r="A64" s="12" t="s">
        <v>139</v>
      </c>
      <c r="B64" s="12" t="s">
        <v>140</v>
      </c>
      <c r="C64" s="13" t="s">
        <v>141</v>
      </c>
      <c r="D64" s="28">
        <v>26</v>
      </c>
      <c r="E64" s="28"/>
      <c r="F64" s="15">
        <f t="shared" si="2"/>
        <v>0</v>
      </c>
    </row>
    <row r="65" spans="1:6" ht="27.6" x14ac:dyDescent="0.3">
      <c r="A65" s="12" t="s">
        <v>142</v>
      </c>
      <c r="B65" s="12" t="s">
        <v>140</v>
      </c>
      <c r="C65" s="13" t="s">
        <v>143</v>
      </c>
      <c r="D65" s="28">
        <v>26</v>
      </c>
      <c r="E65" s="28"/>
      <c r="F65" s="15">
        <f t="shared" si="2"/>
        <v>0</v>
      </c>
    </row>
    <row r="66" spans="1:6" x14ac:dyDescent="0.3">
      <c r="A66" s="8" t="s">
        <v>144</v>
      </c>
      <c r="B66" s="188" t="s">
        <v>145</v>
      </c>
      <c r="C66" s="189">
        <v>0</v>
      </c>
      <c r="D66" s="9" t="s">
        <v>1</v>
      </c>
      <c r="E66" s="27"/>
      <c r="F66" s="27"/>
    </row>
    <row r="67" spans="1:6" ht="27.6" x14ac:dyDescent="0.3">
      <c r="A67" s="12" t="s">
        <v>146</v>
      </c>
      <c r="B67" s="12" t="s">
        <v>147</v>
      </c>
      <c r="C67" s="13" t="s">
        <v>148</v>
      </c>
      <c r="D67" s="28">
        <v>39</v>
      </c>
      <c r="E67" s="28"/>
      <c r="F67" s="15">
        <f t="shared" si="2"/>
        <v>0</v>
      </c>
    </row>
    <row r="68" spans="1:6" x14ac:dyDescent="0.3">
      <c r="A68" s="8" t="s">
        <v>149</v>
      </c>
      <c r="B68" s="188" t="s">
        <v>150</v>
      </c>
      <c r="C68" s="189">
        <v>0</v>
      </c>
      <c r="D68" s="9" t="s">
        <v>1</v>
      </c>
      <c r="E68" s="27"/>
      <c r="F68" s="27"/>
    </row>
    <row r="69" spans="1:6" ht="27.6" x14ac:dyDescent="0.3">
      <c r="A69" s="12" t="s">
        <v>151</v>
      </c>
      <c r="B69" s="12" t="s">
        <v>125</v>
      </c>
      <c r="C69" s="13" t="s">
        <v>152</v>
      </c>
      <c r="D69" s="28">
        <v>11</v>
      </c>
      <c r="E69" s="28"/>
      <c r="F69" s="15">
        <f t="shared" si="2"/>
        <v>0</v>
      </c>
    </row>
    <row r="70" spans="1:6" ht="27.6" x14ac:dyDescent="0.3">
      <c r="A70" s="12" t="s">
        <v>153</v>
      </c>
      <c r="B70" s="12" t="s">
        <v>125</v>
      </c>
      <c r="C70" s="13" t="s">
        <v>154</v>
      </c>
      <c r="D70" s="28">
        <v>8</v>
      </c>
      <c r="E70" s="28"/>
      <c r="F70" s="15">
        <f t="shared" si="2"/>
        <v>0</v>
      </c>
    </row>
    <row r="71" spans="1:6" x14ac:dyDescent="0.3">
      <c r="A71" s="8" t="s">
        <v>155</v>
      </c>
      <c r="B71" s="188" t="s">
        <v>113</v>
      </c>
      <c r="C71" s="189">
        <v>0</v>
      </c>
      <c r="D71" s="9" t="s">
        <v>1</v>
      </c>
      <c r="E71" s="27"/>
      <c r="F71" s="27"/>
    </row>
    <row r="72" spans="1:6" ht="27.6" x14ac:dyDescent="0.3">
      <c r="A72" s="12" t="s">
        <v>114</v>
      </c>
      <c r="B72" s="12" t="s">
        <v>156</v>
      </c>
      <c r="C72" s="13" t="s">
        <v>157</v>
      </c>
      <c r="D72" s="28">
        <v>113</v>
      </c>
      <c r="E72" s="28"/>
      <c r="F72" s="15">
        <f t="shared" si="2"/>
        <v>0</v>
      </c>
    </row>
    <row r="73" spans="1:6" x14ac:dyDescent="0.3">
      <c r="A73" s="12" t="s">
        <v>114</v>
      </c>
      <c r="B73" s="12" t="s">
        <v>38</v>
      </c>
      <c r="C73" s="41" t="s">
        <v>351</v>
      </c>
      <c r="D73" s="14">
        <v>39</v>
      </c>
      <c r="E73" s="28"/>
      <c r="F73" s="15">
        <f t="shared" si="2"/>
        <v>0</v>
      </c>
    </row>
    <row r="74" spans="1:6" x14ac:dyDescent="0.3">
      <c r="A74" s="12" t="s">
        <v>114</v>
      </c>
      <c r="B74" s="12" t="s">
        <v>38</v>
      </c>
      <c r="C74" s="41" t="s">
        <v>352</v>
      </c>
      <c r="D74" s="14">
        <v>39</v>
      </c>
      <c r="E74" s="28"/>
      <c r="F74" s="15">
        <f t="shared" si="2"/>
        <v>0</v>
      </c>
    </row>
    <row r="75" spans="1:6" x14ac:dyDescent="0.3">
      <c r="A75" s="12" t="s">
        <v>114</v>
      </c>
      <c r="B75" s="12" t="s">
        <v>16</v>
      </c>
      <c r="C75" s="41" t="s">
        <v>353</v>
      </c>
      <c r="D75" s="14">
        <v>76</v>
      </c>
      <c r="E75" s="28"/>
      <c r="F75" s="15">
        <f t="shared" si="2"/>
        <v>0</v>
      </c>
    </row>
    <row r="76" spans="1:6" x14ac:dyDescent="0.3">
      <c r="A76" s="193" t="s">
        <v>158</v>
      </c>
      <c r="B76" s="194"/>
      <c r="C76" s="195"/>
      <c r="D76" s="16" t="s">
        <v>1</v>
      </c>
      <c r="E76" s="29"/>
      <c r="F76" s="18">
        <f>SUM(F60:F75)</f>
        <v>0</v>
      </c>
    </row>
    <row r="77" spans="1:6" x14ac:dyDescent="0.3">
      <c r="A77" s="125"/>
      <c r="B77" s="125"/>
      <c r="C77" s="30"/>
      <c r="D77" s="21" t="s">
        <v>1</v>
      </c>
      <c r="E77" s="31"/>
      <c r="F77" s="23"/>
    </row>
    <row r="78" spans="1:6" x14ac:dyDescent="0.3">
      <c r="A78" s="1">
        <v>4</v>
      </c>
      <c r="B78" s="196" t="s">
        <v>159</v>
      </c>
      <c r="C78" s="197"/>
      <c r="D78" s="2" t="s">
        <v>1</v>
      </c>
      <c r="E78" s="3"/>
      <c r="F78" s="4"/>
    </row>
    <row r="79" spans="1:6" x14ac:dyDescent="0.3">
      <c r="A79" s="1" t="s">
        <v>2</v>
      </c>
      <c r="B79" s="1" t="s">
        <v>3</v>
      </c>
      <c r="C79" s="5" t="s">
        <v>4</v>
      </c>
      <c r="D79" s="6" t="s">
        <v>5</v>
      </c>
      <c r="E79" s="6" t="s">
        <v>6</v>
      </c>
      <c r="F79" s="7" t="s">
        <v>7</v>
      </c>
    </row>
    <row r="80" spans="1:6" x14ac:dyDescent="0.3">
      <c r="A80" s="8" t="s">
        <v>160</v>
      </c>
      <c r="B80" s="188" t="s">
        <v>161</v>
      </c>
      <c r="C80" s="189">
        <v>0</v>
      </c>
      <c r="D80" s="9" t="s">
        <v>1</v>
      </c>
      <c r="E80" s="24"/>
      <c r="F80" s="24"/>
    </row>
    <row r="81" spans="1:6" ht="82.8" x14ac:dyDescent="0.3">
      <c r="A81" s="12" t="s">
        <v>162</v>
      </c>
      <c r="B81" s="12" t="s">
        <v>38</v>
      </c>
      <c r="C81" s="13" t="s">
        <v>163</v>
      </c>
      <c r="D81" s="15">
        <v>77</v>
      </c>
      <c r="E81" s="15"/>
      <c r="F81" s="15">
        <f t="shared" ref="F81:F82" si="3">D81*E81</f>
        <v>0</v>
      </c>
    </row>
    <row r="82" spans="1:6" ht="27.6" x14ac:dyDescent="0.3">
      <c r="A82" s="12" t="s">
        <v>397</v>
      </c>
      <c r="B82" s="12" t="s">
        <v>16</v>
      </c>
      <c r="C82" s="13" t="s">
        <v>398</v>
      </c>
      <c r="D82" s="15">
        <v>50</v>
      </c>
      <c r="E82" s="15"/>
      <c r="F82" s="15">
        <f t="shared" si="3"/>
        <v>0</v>
      </c>
    </row>
    <row r="83" spans="1:6" x14ac:dyDescent="0.3">
      <c r="A83" s="8" t="s">
        <v>166</v>
      </c>
      <c r="B83" s="188" t="s">
        <v>167</v>
      </c>
      <c r="C83" s="189">
        <v>0</v>
      </c>
      <c r="D83" s="9" t="s">
        <v>1</v>
      </c>
      <c r="E83" s="24"/>
      <c r="F83" s="24"/>
    </row>
    <row r="84" spans="1:6" ht="41.4" x14ac:dyDescent="0.3">
      <c r="A84" s="12" t="s">
        <v>170</v>
      </c>
      <c r="B84" s="12" t="s">
        <v>38</v>
      </c>
      <c r="C84" s="13" t="s">
        <v>171</v>
      </c>
      <c r="D84" s="15">
        <v>32</v>
      </c>
      <c r="E84" s="15"/>
      <c r="F84" s="15">
        <f t="shared" ref="F84:F86" si="4">D84*E84</f>
        <v>0</v>
      </c>
    </row>
    <row r="85" spans="1:6" ht="27.6" x14ac:dyDescent="0.3">
      <c r="A85" s="12" t="s">
        <v>172</v>
      </c>
      <c r="B85" s="12" t="s">
        <v>38</v>
      </c>
      <c r="C85" s="13" t="s">
        <v>173</v>
      </c>
      <c r="D85" s="15">
        <v>23</v>
      </c>
      <c r="E85" s="15"/>
      <c r="F85" s="15">
        <f t="shared" si="4"/>
        <v>0</v>
      </c>
    </row>
    <row r="86" spans="1:6" ht="27.6" x14ac:dyDescent="0.3">
      <c r="A86" s="12" t="s">
        <v>176</v>
      </c>
      <c r="B86" s="12" t="s">
        <v>38</v>
      </c>
      <c r="C86" s="13" t="s">
        <v>177</v>
      </c>
      <c r="D86" s="15">
        <v>23</v>
      </c>
      <c r="E86" s="15"/>
      <c r="F86" s="15">
        <f t="shared" si="4"/>
        <v>0</v>
      </c>
    </row>
    <row r="87" spans="1:6" x14ac:dyDescent="0.3">
      <c r="A87" s="8" t="s">
        <v>178</v>
      </c>
      <c r="B87" s="188" t="s">
        <v>179</v>
      </c>
      <c r="C87" s="189">
        <v>0</v>
      </c>
      <c r="D87" s="9" t="s">
        <v>1</v>
      </c>
      <c r="E87" s="24"/>
      <c r="F87" s="24"/>
    </row>
    <row r="88" spans="1:6" ht="27.6" x14ac:dyDescent="0.3">
      <c r="A88" s="12" t="s">
        <v>399</v>
      </c>
      <c r="B88" s="12" t="s">
        <v>16</v>
      </c>
      <c r="C88" s="13" t="s">
        <v>400</v>
      </c>
      <c r="D88" s="15">
        <v>3</v>
      </c>
      <c r="E88" s="15"/>
      <c r="F88" s="15">
        <f t="shared" ref="F88:F89" si="5">D88*E88</f>
        <v>0</v>
      </c>
    </row>
    <row r="89" spans="1:6" ht="41.4" x14ac:dyDescent="0.3">
      <c r="A89" s="12" t="s">
        <v>185</v>
      </c>
      <c r="B89" s="12" t="s">
        <v>16</v>
      </c>
      <c r="C89" s="13" t="s">
        <v>401</v>
      </c>
      <c r="D89" s="15">
        <v>3</v>
      </c>
      <c r="E89" s="15"/>
      <c r="F89" s="15">
        <f t="shared" si="5"/>
        <v>0</v>
      </c>
    </row>
    <row r="90" spans="1:6" x14ac:dyDescent="0.3">
      <c r="A90" s="8" t="s">
        <v>189</v>
      </c>
      <c r="B90" s="188" t="s">
        <v>190</v>
      </c>
      <c r="C90" s="189">
        <v>0</v>
      </c>
      <c r="D90" s="9" t="s">
        <v>1</v>
      </c>
      <c r="E90" s="24"/>
      <c r="F90" s="24"/>
    </row>
    <row r="91" spans="1:6" ht="69" x14ac:dyDescent="0.3">
      <c r="A91" s="12" t="s">
        <v>191</v>
      </c>
      <c r="B91" s="12" t="s">
        <v>16</v>
      </c>
      <c r="C91" s="13" t="s">
        <v>402</v>
      </c>
      <c r="D91" s="15">
        <v>1</v>
      </c>
      <c r="E91" s="15"/>
      <c r="F91" s="15">
        <f t="shared" ref="F91" si="6">D91*E91</f>
        <v>0</v>
      </c>
    </row>
    <row r="92" spans="1:6" x14ac:dyDescent="0.3">
      <c r="A92" s="8" t="s">
        <v>192</v>
      </c>
      <c r="B92" s="188" t="s">
        <v>113</v>
      </c>
      <c r="C92" s="189">
        <v>0</v>
      </c>
      <c r="D92" s="9" t="s">
        <v>1</v>
      </c>
      <c r="E92" s="24"/>
      <c r="F92" s="24"/>
    </row>
    <row r="93" spans="1:6" ht="27.6" x14ac:dyDescent="0.3">
      <c r="A93" s="12" t="s">
        <v>114</v>
      </c>
      <c r="B93" s="12" t="s">
        <v>16</v>
      </c>
      <c r="C93" s="13" t="s">
        <v>193</v>
      </c>
      <c r="D93" s="15">
        <v>1</v>
      </c>
      <c r="E93" s="15"/>
      <c r="F93" s="15">
        <f t="shared" ref="F93" si="7">D93*E93</f>
        <v>0</v>
      </c>
    </row>
    <row r="94" spans="1:6" x14ac:dyDescent="0.3">
      <c r="A94" s="198" t="s">
        <v>194</v>
      </c>
      <c r="B94" s="199"/>
      <c r="C94" s="203"/>
      <c r="D94" s="9" t="s">
        <v>1</v>
      </c>
      <c r="E94" s="24"/>
      <c r="F94" s="26">
        <f>SUM(F81:F93)</f>
        <v>0</v>
      </c>
    </row>
    <row r="95" spans="1:6" x14ac:dyDescent="0.3">
      <c r="A95" s="19"/>
      <c r="B95" s="19"/>
      <c r="C95" s="20"/>
      <c r="D95" s="21" t="s">
        <v>1</v>
      </c>
      <c r="E95" s="22"/>
      <c r="F95" s="23"/>
    </row>
    <row r="96" spans="1:6" x14ac:dyDescent="0.3">
      <c r="A96" s="1">
        <v>5</v>
      </c>
      <c r="B96" s="196" t="s">
        <v>195</v>
      </c>
      <c r="C96" s="197"/>
      <c r="D96" s="2" t="s">
        <v>1</v>
      </c>
      <c r="E96" s="3"/>
      <c r="F96" s="4"/>
    </row>
    <row r="97" spans="1:6" x14ac:dyDescent="0.3">
      <c r="A97" s="1" t="s">
        <v>2</v>
      </c>
      <c r="B97" s="1" t="s">
        <v>3</v>
      </c>
      <c r="C97" s="5" t="s">
        <v>4</v>
      </c>
      <c r="D97" s="6" t="s">
        <v>5</v>
      </c>
      <c r="E97" s="6" t="s">
        <v>6</v>
      </c>
      <c r="F97" s="7" t="s">
        <v>7</v>
      </c>
    </row>
    <row r="98" spans="1:6" x14ac:dyDescent="0.3">
      <c r="A98" s="8" t="s">
        <v>196</v>
      </c>
      <c r="B98" s="188" t="s">
        <v>197</v>
      </c>
      <c r="C98" s="189"/>
      <c r="D98" s="9" t="s">
        <v>1</v>
      </c>
      <c r="E98" s="24"/>
      <c r="F98" s="24"/>
    </row>
    <row r="99" spans="1:6" ht="27.6" x14ac:dyDescent="0.3">
      <c r="A99" s="12" t="s">
        <v>198</v>
      </c>
      <c r="B99" s="12" t="s">
        <v>23</v>
      </c>
      <c r="C99" s="13" t="s">
        <v>199</v>
      </c>
      <c r="D99" s="15">
        <v>20</v>
      </c>
      <c r="E99" s="15"/>
      <c r="F99" s="15">
        <f t="shared" ref="F99" si="8">D99*E99</f>
        <v>0</v>
      </c>
    </row>
    <row r="100" spans="1:6" x14ac:dyDescent="0.3">
      <c r="A100" s="8" t="s">
        <v>200</v>
      </c>
      <c r="B100" s="188" t="s">
        <v>201</v>
      </c>
      <c r="C100" s="189">
        <v>0</v>
      </c>
      <c r="D100" s="9" t="s">
        <v>1</v>
      </c>
      <c r="E100" s="24"/>
      <c r="F100" s="24"/>
    </row>
    <row r="101" spans="1:6" ht="41.4" x14ac:dyDescent="0.3">
      <c r="A101" s="12" t="s">
        <v>202</v>
      </c>
      <c r="B101" s="12" t="s">
        <v>203</v>
      </c>
      <c r="C101" s="13" t="s">
        <v>204</v>
      </c>
      <c r="D101" s="15">
        <v>77</v>
      </c>
      <c r="E101" s="15"/>
      <c r="F101" s="15">
        <f t="shared" ref="F101:F102" si="9">D101*E101</f>
        <v>0</v>
      </c>
    </row>
    <row r="102" spans="1:6" ht="41.4" x14ac:dyDescent="0.3">
      <c r="A102" s="12" t="s">
        <v>205</v>
      </c>
      <c r="B102" s="12" t="s">
        <v>203</v>
      </c>
      <c r="C102" s="13" t="s">
        <v>206</v>
      </c>
      <c r="D102" s="15">
        <v>552</v>
      </c>
      <c r="E102" s="15"/>
      <c r="F102" s="15">
        <f t="shared" si="9"/>
        <v>0</v>
      </c>
    </row>
    <row r="103" spans="1:6" x14ac:dyDescent="0.3">
      <c r="A103" s="8" t="s">
        <v>207</v>
      </c>
      <c r="B103" s="188" t="s">
        <v>208</v>
      </c>
      <c r="C103" s="189">
        <v>0</v>
      </c>
      <c r="D103" s="9" t="s">
        <v>1</v>
      </c>
      <c r="E103" s="24"/>
      <c r="F103" s="24"/>
    </row>
    <row r="104" spans="1:6" ht="27.6" x14ac:dyDescent="0.3">
      <c r="A104" s="12" t="s">
        <v>361</v>
      </c>
      <c r="B104" s="12" t="s">
        <v>68</v>
      </c>
      <c r="C104" s="13" t="s">
        <v>362</v>
      </c>
      <c r="D104" s="15">
        <v>16</v>
      </c>
      <c r="E104" s="15"/>
      <c r="F104" s="15">
        <f t="shared" ref="F104:F108" si="10">D104*E104</f>
        <v>0</v>
      </c>
    </row>
    <row r="105" spans="1:6" ht="27.6" x14ac:dyDescent="0.3">
      <c r="A105" s="12" t="s">
        <v>363</v>
      </c>
      <c r="B105" s="12" t="s">
        <v>68</v>
      </c>
      <c r="C105" s="13" t="s">
        <v>364</v>
      </c>
      <c r="D105" s="15">
        <v>16</v>
      </c>
      <c r="E105" s="15"/>
      <c r="F105" s="15">
        <f t="shared" si="10"/>
        <v>0</v>
      </c>
    </row>
    <row r="106" spans="1:6" ht="27.6" x14ac:dyDescent="0.3">
      <c r="A106" s="12" t="s">
        <v>365</v>
      </c>
      <c r="B106" s="12" t="s">
        <v>68</v>
      </c>
      <c r="C106" s="13" t="s">
        <v>366</v>
      </c>
      <c r="D106" s="15">
        <v>16</v>
      </c>
      <c r="E106" s="15"/>
      <c r="F106" s="15">
        <f t="shared" si="10"/>
        <v>0</v>
      </c>
    </row>
    <row r="107" spans="1:6" ht="27.6" x14ac:dyDescent="0.3">
      <c r="A107" s="12" t="s">
        <v>367</v>
      </c>
      <c r="B107" s="12" t="s">
        <v>68</v>
      </c>
      <c r="C107" s="13" t="s">
        <v>368</v>
      </c>
      <c r="D107" s="15">
        <v>16</v>
      </c>
      <c r="E107" s="15"/>
      <c r="F107" s="15">
        <f t="shared" si="10"/>
        <v>0</v>
      </c>
    </row>
    <row r="108" spans="1:6" ht="27.6" x14ac:dyDescent="0.3">
      <c r="A108" s="12" t="s">
        <v>369</v>
      </c>
      <c r="B108" s="12" t="s">
        <v>68</v>
      </c>
      <c r="C108" s="13" t="s">
        <v>370</v>
      </c>
      <c r="D108" s="15">
        <v>16</v>
      </c>
      <c r="E108" s="15"/>
      <c r="F108" s="15">
        <f t="shared" si="10"/>
        <v>0</v>
      </c>
    </row>
    <row r="109" spans="1:6" x14ac:dyDescent="0.3">
      <c r="A109" s="198" t="s">
        <v>209</v>
      </c>
      <c r="B109" s="199"/>
      <c r="C109" s="203"/>
      <c r="D109" s="9" t="s">
        <v>1</v>
      </c>
      <c r="E109" s="24"/>
      <c r="F109" s="26">
        <f>SUM(F99:F108)</f>
        <v>0</v>
      </c>
    </row>
    <row r="110" spans="1:6" x14ac:dyDescent="0.3">
      <c r="A110" s="19"/>
      <c r="B110" s="19"/>
      <c r="C110" s="20"/>
      <c r="D110" s="21" t="s">
        <v>1</v>
      </c>
      <c r="E110" s="22"/>
      <c r="F110" s="23"/>
    </row>
    <row r="111" spans="1:6" x14ac:dyDescent="0.3">
      <c r="A111" s="1">
        <v>6</v>
      </c>
      <c r="B111" s="196" t="s">
        <v>210</v>
      </c>
      <c r="C111" s="197"/>
      <c r="D111" s="2" t="s">
        <v>1</v>
      </c>
      <c r="E111" s="3"/>
      <c r="F111" s="4"/>
    </row>
    <row r="112" spans="1:6" x14ac:dyDescent="0.3">
      <c r="A112" s="1" t="s">
        <v>2</v>
      </c>
      <c r="B112" s="1" t="s">
        <v>3</v>
      </c>
      <c r="C112" s="5" t="s">
        <v>4</v>
      </c>
      <c r="D112" s="6" t="s">
        <v>5</v>
      </c>
      <c r="E112" s="6" t="s">
        <v>6</v>
      </c>
      <c r="F112" s="7" t="s">
        <v>7</v>
      </c>
    </row>
    <row r="113" spans="1:6" x14ac:dyDescent="0.3">
      <c r="A113" s="8" t="s">
        <v>211</v>
      </c>
      <c r="B113" s="188" t="s">
        <v>212</v>
      </c>
      <c r="C113" s="189"/>
      <c r="D113" s="9" t="s">
        <v>1</v>
      </c>
      <c r="E113" s="24"/>
      <c r="F113" s="24"/>
    </row>
    <row r="114" spans="1:6" ht="27.6" x14ac:dyDescent="0.3">
      <c r="A114" s="12" t="s">
        <v>213</v>
      </c>
      <c r="B114" s="12" t="s">
        <v>16</v>
      </c>
      <c r="C114" s="13" t="s">
        <v>214</v>
      </c>
      <c r="D114" s="15">
        <v>16</v>
      </c>
      <c r="E114" s="15"/>
      <c r="F114" s="15">
        <f t="shared" ref="F114:F140" si="11">D114*E114</f>
        <v>0</v>
      </c>
    </row>
    <row r="115" spans="1:6" ht="27.6" x14ac:dyDescent="0.3">
      <c r="A115" s="12" t="s">
        <v>215</v>
      </c>
      <c r="B115" s="12" t="s">
        <v>16</v>
      </c>
      <c r="C115" s="13" t="s">
        <v>216</v>
      </c>
      <c r="D115" s="15">
        <v>11</v>
      </c>
      <c r="E115" s="15"/>
      <c r="F115" s="15">
        <f t="shared" si="11"/>
        <v>0</v>
      </c>
    </row>
    <row r="116" spans="1:6" ht="27.6" x14ac:dyDescent="0.3">
      <c r="A116" s="12" t="s">
        <v>219</v>
      </c>
      <c r="B116" s="12" t="s">
        <v>16</v>
      </c>
      <c r="C116" s="13" t="s">
        <v>220</v>
      </c>
      <c r="D116" s="15">
        <v>2</v>
      </c>
      <c r="E116" s="15"/>
      <c r="F116" s="15">
        <f t="shared" si="11"/>
        <v>0</v>
      </c>
    </row>
    <row r="117" spans="1:6" ht="27.6" x14ac:dyDescent="0.3">
      <c r="A117" s="12" t="s">
        <v>221</v>
      </c>
      <c r="B117" s="12" t="s">
        <v>16</v>
      </c>
      <c r="C117" s="13" t="s">
        <v>222</v>
      </c>
      <c r="D117" s="15">
        <v>2</v>
      </c>
      <c r="E117" s="15"/>
      <c r="F117" s="15">
        <f t="shared" si="11"/>
        <v>0</v>
      </c>
    </row>
    <row r="118" spans="1:6" ht="41.4" x14ac:dyDescent="0.3">
      <c r="A118" s="12" t="s">
        <v>223</v>
      </c>
      <c r="B118" s="12" t="s">
        <v>16</v>
      </c>
      <c r="C118" s="13" t="s">
        <v>224</v>
      </c>
      <c r="D118" s="15">
        <v>6</v>
      </c>
      <c r="E118" s="15"/>
      <c r="F118" s="15">
        <f t="shared" si="11"/>
        <v>0</v>
      </c>
    </row>
    <row r="119" spans="1:6" ht="41.4" x14ac:dyDescent="0.3">
      <c r="A119" s="12" t="s">
        <v>225</v>
      </c>
      <c r="B119" s="12" t="s">
        <v>16</v>
      </c>
      <c r="C119" s="13" t="s">
        <v>226</v>
      </c>
      <c r="D119" s="15">
        <v>1</v>
      </c>
      <c r="E119" s="15"/>
      <c r="F119" s="15">
        <f t="shared" si="11"/>
        <v>0</v>
      </c>
    </row>
    <row r="120" spans="1:6" ht="41.4" x14ac:dyDescent="0.3">
      <c r="A120" s="12" t="s">
        <v>403</v>
      </c>
      <c r="B120" s="12" t="s">
        <v>16</v>
      </c>
      <c r="C120" s="13" t="s">
        <v>404</v>
      </c>
      <c r="D120" s="15">
        <v>1</v>
      </c>
      <c r="E120" s="15"/>
      <c r="F120" s="15">
        <f t="shared" si="11"/>
        <v>0</v>
      </c>
    </row>
    <row r="121" spans="1:6" ht="41.4" x14ac:dyDescent="0.3">
      <c r="A121" s="12" t="s">
        <v>227</v>
      </c>
      <c r="B121" s="12" t="s">
        <v>16</v>
      </c>
      <c r="C121" s="13" t="s">
        <v>228</v>
      </c>
      <c r="D121" s="15">
        <v>7</v>
      </c>
      <c r="E121" s="15"/>
      <c r="F121" s="15">
        <f t="shared" si="11"/>
        <v>0</v>
      </c>
    </row>
    <row r="122" spans="1:6" ht="41.4" x14ac:dyDescent="0.3">
      <c r="A122" s="12" t="s">
        <v>229</v>
      </c>
      <c r="B122" s="12" t="s">
        <v>16</v>
      </c>
      <c r="C122" s="13" t="s">
        <v>230</v>
      </c>
      <c r="D122" s="15">
        <v>6</v>
      </c>
      <c r="E122" s="15"/>
      <c r="F122" s="15">
        <f t="shared" si="11"/>
        <v>0</v>
      </c>
    </row>
    <row r="123" spans="1:6" x14ac:dyDescent="0.3">
      <c r="A123" s="8" t="s">
        <v>231</v>
      </c>
      <c r="B123" s="188" t="s">
        <v>232</v>
      </c>
      <c r="C123" s="189">
        <v>0</v>
      </c>
      <c r="D123" s="9" t="s">
        <v>1</v>
      </c>
      <c r="E123" s="24"/>
      <c r="F123" s="24"/>
    </row>
    <row r="124" spans="1:6" ht="55.2" x14ac:dyDescent="0.3">
      <c r="A124" s="12" t="s">
        <v>233</v>
      </c>
      <c r="B124" s="12" t="s">
        <v>38</v>
      </c>
      <c r="C124" s="13" t="s">
        <v>234</v>
      </c>
      <c r="D124" s="15">
        <v>270</v>
      </c>
      <c r="E124" s="15"/>
      <c r="F124" s="15">
        <f t="shared" si="11"/>
        <v>0</v>
      </c>
    </row>
    <row r="125" spans="1:6" ht="55.2" x14ac:dyDescent="0.3">
      <c r="A125" s="12" t="s">
        <v>388</v>
      </c>
      <c r="B125" s="12" t="s">
        <v>23</v>
      </c>
      <c r="C125" s="13" t="s">
        <v>389</v>
      </c>
      <c r="D125" s="15">
        <v>45</v>
      </c>
      <c r="E125" s="15"/>
      <c r="F125" s="15">
        <f t="shared" si="11"/>
        <v>0</v>
      </c>
    </row>
    <row r="126" spans="1:6" ht="69" x14ac:dyDescent="0.3">
      <c r="A126" s="12" t="s">
        <v>235</v>
      </c>
      <c r="B126" s="12" t="s">
        <v>23</v>
      </c>
      <c r="C126" s="13" t="s">
        <v>236</v>
      </c>
      <c r="D126" s="15">
        <v>8</v>
      </c>
      <c r="E126" s="15"/>
      <c r="F126" s="15">
        <f t="shared" si="11"/>
        <v>0</v>
      </c>
    </row>
    <row r="127" spans="1:6" ht="27.6" x14ac:dyDescent="0.3">
      <c r="A127" s="12" t="s">
        <v>237</v>
      </c>
      <c r="B127" s="12" t="s">
        <v>38</v>
      </c>
      <c r="C127" s="13" t="s">
        <v>238</v>
      </c>
      <c r="D127" s="15">
        <v>5</v>
      </c>
      <c r="E127" s="15"/>
      <c r="F127" s="15">
        <f t="shared" si="11"/>
        <v>0</v>
      </c>
    </row>
    <row r="128" spans="1:6" ht="27.6" x14ac:dyDescent="0.3">
      <c r="A128" s="12" t="s">
        <v>390</v>
      </c>
      <c r="B128" s="12" t="s">
        <v>38</v>
      </c>
      <c r="C128" s="13" t="s">
        <v>391</v>
      </c>
      <c r="D128" s="15">
        <v>45</v>
      </c>
      <c r="E128" s="15"/>
      <c r="F128" s="15">
        <f t="shared" si="11"/>
        <v>0</v>
      </c>
    </row>
    <row r="129" spans="1:6" ht="27.6" x14ac:dyDescent="0.3">
      <c r="A129" s="12" t="s">
        <v>239</v>
      </c>
      <c r="B129" s="12" t="s">
        <v>23</v>
      </c>
      <c r="C129" s="13" t="s">
        <v>240</v>
      </c>
      <c r="D129" s="15">
        <v>8</v>
      </c>
      <c r="E129" s="15"/>
      <c r="F129" s="15">
        <f t="shared" si="11"/>
        <v>0</v>
      </c>
    </row>
    <row r="130" spans="1:6" ht="27.6" x14ac:dyDescent="0.3">
      <c r="A130" s="12" t="s">
        <v>241</v>
      </c>
      <c r="B130" s="12" t="s">
        <v>38</v>
      </c>
      <c r="C130" s="13" t="s">
        <v>242</v>
      </c>
      <c r="D130" s="15">
        <v>10</v>
      </c>
      <c r="E130" s="15"/>
      <c r="F130" s="15">
        <f t="shared" si="11"/>
        <v>0</v>
      </c>
    </row>
    <row r="131" spans="1:6" ht="27.6" x14ac:dyDescent="0.3">
      <c r="A131" s="12" t="s">
        <v>243</v>
      </c>
      <c r="B131" s="12" t="s">
        <v>23</v>
      </c>
      <c r="C131" s="13" t="s">
        <v>244</v>
      </c>
      <c r="D131" s="15">
        <v>8</v>
      </c>
      <c r="E131" s="15"/>
      <c r="F131" s="15">
        <f t="shared" si="11"/>
        <v>0</v>
      </c>
    </row>
    <row r="132" spans="1:6" x14ac:dyDescent="0.3">
      <c r="A132" s="8" t="s">
        <v>245</v>
      </c>
      <c r="B132" s="188" t="s">
        <v>246</v>
      </c>
      <c r="C132" s="189">
        <v>0</v>
      </c>
      <c r="D132" s="9" t="s">
        <v>1</v>
      </c>
      <c r="E132" s="24"/>
      <c r="F132" s="24"/>
    </row>
    <row r="133" spans="1:6" ht="41.4" x14ac:dyDescent="0.3">
      <c r="A133" s="12" t="s">
        <v>247</v>
      </c>
      <c r="B133" s="12" t="s">
        <v>16</v>
      </c>
      <c r="C133" s="13" t="s">
        <v>248</v>
      </c>
      <c r="D133" s="15">
        <v>15</v>
      </c>
      <c r="E133" s="15"/>
      <c r="F133" s="15">
        <f t="shared" si="11"/>
        <v>0</v>
      </c>
    </row>
    <row r="134" spans="1:6" x14ac:dyDescent="0.3">
      <c r="A134" s="8" t="s">
        <v>249</v>
      </c>
      <c r="B134" s="188" t="s">
        <v>250</v>
      </c>
      <c r="C134" s="189">
        <v>0</v>
      </c>
      <c r="D134" s="9" t="s">
        <v>1</v>
      </c>
      <c r="E134" s="24"/>
      <c r="F134" s="24"/>
    </row>
    <row r="135" spans="1:6" x14ac:dyDescent="0.3">
      <c r="A135" s="12" t="s">
        <v>253</v>
      </c>
      <c r="B135" s="12" t="s">
        <v>16</v>
      </c>
      <c r="C135" s="13" t="s">
        <v>254</v>
      </c>
      <c r="D135" s="15">
        <v>6</v>
      </c>
      <c r="E135" s="15"/>
      <c r="F135" s="15">
        <f t="shared" si="11"/>
        <v>0</v>
      </c>
    </row>
    <row r="136" spans="1:6" x14ac:dyDescent="0.3">
      <c r="A136" s="12" t="s">
        <v>257</v>
      </c>
      <c r="B136" s="12" t="s">
        <v>16</v>
      </c>
      <c r="C136" s="13" t="s">
        <v>258</v>
      </c>
      <c r="D136" s="15">
        <v>1</v>
      </c>
      <c r="E136" s="15"/>
      <c r="F136" s="15">
        <f t="shared" si="11"/>
        <v>0</v>
      </c>
    </row>
    <row r="137" spans="1:6" x14ac:dyDescent="0.3">
      <c r="A137" s="12" t="s">
        <v>405</v>
      </c>
      <c r="B137" s="12" t="s">
        <v>16</v>
      </c>
      <c r="C137" s="13" t="s">
        <v>406</v>
      </c>
      <c r="D137" s="15">
        <v>1</v>
      </c>
      <c r="E137" s="15"/>
      <c r="F137" s="15">
        <f t="shared" si="11"/>
        <v>0</v>
      </c>
    </row>
    <row r="138" spans="1:6" ht="41.4" x14ac:dyDescent="0.3">
      <c r="A138" s="12" t="s">
        <v>371</v>
      </c>
      <c r="B138" s="12" t="s">
        <v>38</v>
      </c>
      <c r="C138" s="13" t="s">
        <v>372</v>
      </c>
      <c r="D138" s="15">
        <v>76</v>
      </c>
      <c r="E138" s="15"/>
      <c r="F138" s="15">
        <f t="shared" si="11"/>
        <v>0</v>
      </c>
    </row>
    <row r="139" spans="1:6" x14ac:dyDescent="0.3">
      <c r="A139" s="8" t="s">
        <v>261</v>
      </c>
      <c r="B139" s="188" t="s">
        <v>113</v>
      </c>
      <c r="C139" s="189">
        <v>0</v>
      </c>
      <c r="D139" s="9" t="s">
        <v>1</v>
      </c>
      <c r="E139" s="24"/>
      <c r="F139" s="24"/>
    </row>
    <row r="140" spans="1:6" ht="27.6" x14ac:dyDescent="0.3">
      <c r="A140" s="12" t="s">
        <v>114</v>
      </c>
      <c r="B140" s="12" t="s">
        <v>38</v>
      </c>
      <c r="C140" s="13" t="s">
        <v>262</v>
      </c>
      <c r="D140" s="15">
        <v>84</v>
      </c>
      <c r="E140" s="15"/>
      <c r="F140" s="15">
        <f t="shared" si="11"/>
        <v>0</v>
      </c>
    </row>
    <row r="141" spans="1:6" x14ac:dyDescent="0.3">
      <c r="A141" s="190" t="s">
        <v>264</v>
      </c>
      <c r="B141" s="191"/>
      <c r="C141" s="192"/>
      <c r="D141" s="9" t="s">
        <v>1</v>
      </c>
      <c r="E141" s="24"/>
      <c r="F141" s="26">
        <f>SUM(F114:F140)</f>
        <v>0</v>
      </c>
    </row>
    <row r="142" spans="1:6" x14ac:dyDescent="0.3">
      <c r="A142" s="19"/>
      <c r="B142" s="19"/>
      <c r="C142" s="20"/>
      <c r="D142" s="21" t="s">
        <v>1</v>
      </c>
      <c r="E142" s="22"/>
      <c r="F142" s="23"/>
    </row>
    <row r="143" spans="1:6" x14ac:dyDescent="0.3">
      <c r="A143" s="1">
        <v>7</v>
      </c>
      <c r="B143" s="196" t="s">
        <v>265</v>
      </c>
      <c r="C143" s="197"/>
      <c r="D143" s="2" t="s">
        <v>1</v>
      </c>
      <c r="E143" s="3"/>
      <c r="F143" s="4"/>
    </row>
    <row r="144" spans="1:6" x14ac:dyDescent="0.3">
      <c r="A144" s="1" t="s">
        <v>2</v>
      </c>
      <c r="B144" s="1" t="s">
        <v>3</v>
      </c>
      <c r="C144" s="5" t="s">
        <v>4</v>
      </c>
      <c r="D144" s="6" t="s">
        <v>5</v>
      </c>
      <c r="E144" s="6" t="s">
        <v>6</v>
      </c>
      <c r="F144" s="7" t="s">
        <v>7</v>
      </c>
    </row>
    <row r="145" spans="1:6" x14ac:dyDescent="0.3">
      <c r="A145" s="32" t="s">
        <v>266</v>
      </c>
      <c r="B145" s="188" t="s">
        <v>267</v>
      </c>
      <c r="C145" s="189">
        <v>0</v>
      </c>
      <c r="D145" s="9" t="s">
        <v>1</v>
      </c>
      <c r="E145" s="24"/>
      <c r="F145" s="24"/>
    </row>
    <row r="146" spans="1:6" x14ac:dyDescent="0.3">
      <c r="A146" s="12" t="s">
        <v>268</v>
      </c>
      <c r="B146" s="12" t="s">
        <v>269</v>
      </c>
      <c r="C146" s="13" t="s">
        <v>270</v>
      </c>
      <c r="D146" s="15">
        <v>80</v>
      </c>
      <c r="E146" s="15"/>
      <c r="F146" s="15">
        <f t="shared" ref="F146:F150" si="12">D146*E146</f>
        <v>0</v>
      </c>
    </row>
    <row r="147" spans="1:6" x14ac:dyDescent="0.3">
      <c r="A147" s="12" t="s">
        <v>271</v>
      </c>
      <c r="B147" s="12" t="s">
        <v>269</v>
      </c>
      <c r="C147" s="13" t="s">
        <v>272</v>
      </c>
      <c r="D147" s="15">
        <v>60</v>
      </c>
      <c r="E147" s="15"/>
      <c r="F147" s="15">
        <f t="shared" si="12"/>
        <v>0</v>
      </c>
    </row>
    <row r="148" spans="1:6" ht="41.4" x14ac:dyDescent="0.3">
      <c r="A148" s="12" t="s">
        <v>273</v>
      </c>
      <c r="B148" s="12" t="s">
        <v>16</v>
      </c>
      <c r="C148" s="13" t="s">
        <v>274</v>
      </c>
      <c r="D148" s="15">
        <v>1</v>
      </c>
      <c r="E148" s="15"/>
      <c r="F148" s="15">
        <f t="shared" si="12"/>
        <v>0</v>
      </c>
    </row>
    <row r="149" spans="1:6" x14ac:dyDescent="0.3">
      <c r="A149" s="12" t="s">
        <v>114</v>
      </c>
      <c r="B149" s="12" t="s">
        <v>16</v>
      </c>
      <c r="C149" s="13" t="s">
        <v>275</v>
      </c>
      <c r="D149" s="15">
        <v>1</v>
      </c>
      <c r="E149" s="15"/>
      <c r="F149" s="15">
        <f t="shared" si="12"/>
        <v>0</v>
      </c>
    </row>
    <row r="150" spans="1:6" ht="27.6" x14ac:dyDescent="0.3">
      <c r="A150" s="12" t="s">
        <v>114</v>
      </c>
      <c r="B150" s="12" t="s">
        <v>16</v>
      </c>
      <c r="C150" s="13" t="s">
        <v>276</v>
      </c>
      <c r="D150" s="15">
        <v>1</v>
      </c>
      <c r="E150" s="15"/>
      <c r="F150" s="15">
        <f t="shared" si="12"/>
        <v>0</v>
      </c>
    </row>
    <row r="151" spans="1:6" x14ac:dyDescent="0.3">
      <c r="A151" s="12" t="s">
        <v>114</v>
      </c>
      <c r="B151" s="12" t="s">
        <v>417</v>
      </c>
      <c r="C151" s="13" t="s">
        <v>416</v>
      </c>
      <c r="D151" s="15">
        <v>120</v>
      </c>
      <c r="E151" s="15">
        <v>130</v>
      </c>
      <c r="F151" s="15">
        <f t="shared" ref="F151" si="13">D151*E151</f>
        <v>15600</v>
      </c>
    </row>
    <row r="152" spans="1:6" x14ac:dyDescent="0.3">
      <c r="A152" s="193" t="s">
        <v>277</v>
      </c>
      <c r="B152" s="194"/>
      <c r="C152" s="195"/>
      <c r="D152" s="16" t="s">
        <v>1</v>
      </c>
      <c r="E152" s="33"/>
      <c r="F152" s="18">
        <f>SUM(F146:F151)</f>
        <v>15600</v>
      </c>
    </row>
    <row r="153" spans="1:6" x14ac:dyDescent="0.3">
      <c r="A153" s="19"/>
      <c r="B153" s="19"/>
      <c r="C153" s="20"/>
      <c r="D153" s="21" t="s">
        <v>1</v>
      </c>
      <c r="E153" s="22"/>
      <c r="F153" s="23"/>
    </row>
    <row r="154" spans="1:6" x14ac:dyDescent="0.3">
      <c r="A154" s="1">
        <v>8</v>
      </c>
      <c r="B154" s="196" t="s">
        <v>278</v>
      </c>
      <c r="C154" s="197"/>
      <c r="D154" s="2" t="s">
        <v>1</v>
      </c>
      <c r="E154" s="3"/>
      <c r="F154" s="4"/>
    </row>
    <row r="155" spans="1:6" x14ac:dyDescent="0.3">
      <c r="A155" s="1" t="s">
        <v>2</v>
      </c>
      <c r="B155" s="1" t="s">
        <v>3</v>
      </c>
      <c r="C155" s="5" t="s">
        <v>4</v>
      </c>
      <c r="D155" s="6" t="s">
        <v>5</v>
      </c>
      <c r="E155" s="6" t="s">
        <v>6</v>
      </c>
      <c r="F155" s="7" t="s">
        <v>7</v>
      </c>
    </row>
    <row r="156" spans="1:6" x14ac:dyDescent="0.3">
      <c r="A156" s="200" t="s">
        <v>279</v>
      </c>
      <c r="B156" s="200"/>
      <c r="C156" s="200"/>
      <c r="D156" s="9" t="s">
        <v>1</v>
      </c>
      <c r="E156" s="24"/>
      <c r="F156" s="26">
        <v>0</v>
      </c>
    </row>
    <row r="157" spans="1:6" x14ac:dyDescent="0.3">
      <c r="A157" s="34"/>
      <c r="B157" s="34"/>
      <c r="C157" s="35"/>
      <c r="D157" s="36" t="s">
        <v>1</v>
      </c>
      <c r="E157" s="37"/>
      <c r="F157" s="38"/>
    </row>
    <row r="158" spans="1:6" x14ac:dyDescent="0.3">
      <c r="A158" s="198" t="s">
        <v>280</v>
      </c>
      <c r="B158" s="199"/>
      <c r="C158" s="199"/>
      <c r="D158" s="39" t="s">
        <v>1</v>
      </c>
      <c r="E158" s="201" t="s">
        <v>281</v>
      </c>
      <c r="F158" s="202"/>
    </row>
    <row r="159" spans="1:6" x14ac:dyDescent="0.3">
      <c r="A159" s="12">
        <v>1</v>
      </c>
      <c r="B159" s="184" t="s">
        <v>0</v>
      </c>
      <c r="C159" s="185"/>
      <c r="D159" s="40" t="s">
        <v>1</v>
      </c>
      <c r="E159" s="24">
        <f>F28</f>
        <v>0</v>
      </c>
      <c r="F159" s="26"/>
    </row>
    <row r="160" spans="1:6" x14ac:dyDescent="0.3">
      <c r="A160" s="12">
        <v>2</v>
      </c>
      <c r="B160" s="184" t="s">
        <v>282</v>
      </c>
      <c r="C160" s="185"/>
      <c r="D160" s="40" t="s">
        <v>1</v>
      </c>
      <c r="E160" s="24">
        <f>F55</f>
        <v>0</v>
      </c>
      <c r="F160" s="26"/>
    </row>
    <row r="161" spans="1:6" x14ac:dyDescent="0.3">
      <c r="A161" s="12">
        <v>3</v>
      </c>
      <c r="B161" s="184" t="s">
        <v>121</v>
      </c>
      <c r="C161" s="185"/>
      <c r="D161" s="40" t="s">
        <v>1</v>
      </c>
      <c r="E161" s="24">
        <f>F76</f>
        <v>0</v>
      </c>
      <c r="F161" s="26"/>
    </row>
    <row r="162" spans="1:6" x14ac:dyDescent="0.3">
      <c r="A162" s="12">
        <v>4</v>
      </c>
      <c r="B162" s="184" t="s">
        <v>159</v>
      </c>
      <c r="C162" s="185"/>
      <c r="D162" s="40" t="s">
        <v>1</v>
      </c>
      <c r="E162" s="24">
        <f>F94</f>
        <v>0</v>
      </c>
      <c r="F162" s="26"/>
    </row>
    <row r="163" spans="1:6" x14ac:dyDescent="0.3">
      <c r="A163" s="12">
        <v>5</v>
      </c>
      <c r="B163" s="184" t="s">
        <v>195</v>
      </c>
      <c r="C163" s="185"/>
      <c r="D163" s="40" t="s">
        <v>1</v>
      </c>
      <c r="E163" s="24">
        <f>F109</f>
        <v>0</v>
      </c>
      <c r="F163" s="26"/>
    </row>
    <row r="164" spans="1:6" x14ac:dyDescent="0.3">
      <c r="A164" s="12">
        <v>6</v>
      </c>
      <c r="B164" s="184" t="s">
        <v>283</v>
      </c>
      <c r="C164" s="185"/>
      <c r="D164" s="40" t="s">
        <v>1</v>
      </c>
      <c r="E164" s="24">
        <f>F141</f>
        <v>0</v>
      </c>
      <c r="F164" s="26"/>
    </row>
    <row r="165" spans="1:6" x14ac:dyDescent="0.3">
      <c r="A165" s="12">
        <v>7</v>
      </c>
      <c r="B165" s="184" t="s">
        <v>265</v>
      </c>
      <c r="C165" s="185"/>
      <c r="D165" s="40" t="s">
        <v>1</v>
      </c>
      <c r="E165" s="24">
        <f>F152</f>
        <v>15600</v>
      </c>
      <c r="F165" s="26"/>
    </row>
    <row r="166" spans="1:6" x14ac:dyDescent="0.3">
      <c r="A166" s="12">
        <v>8</v>
      </c>
      <c r="B166" s="184" t="s">
        <v>284</v>
      </c>
      <c r="C166" s="185"/>
      <c r="D166" s="40" t="s">
        <v>1</v>
      </c>
      <c r="E166" s="24">
        <f>F156</f>
        <v>0</v>
      </c>
      <c r="F166" s="26"/>
    </row>
    <row r="167" spans="1:6" x14ac:dyDescent="0.3">
      <c r="A167" s="12">
        <v>10</v>
      </c>
      <c r="B167" s="186" t="s">
        <v>285</v>
      </c>
      <c r="C167" s="187"/>
      <c r="D167" s="40" t="s">
        <v>1</v>
      </c>
      <c r="E167" s="24">
        <f>SUM(E159:F166)</f>
        <v>15600</v>
      </c>
      <c r="F167" s="26"/>
    </row>
    <row r="168" spans="1:6" x14ac:dyDescent="0.3">
      <c r="A168" s="12">
        <v>11</v>
      </c>
      <c r="B168" s="186" t="s">
        <v>286</v>
      </c>
      <c r="C168" s="187"/>
      <c r="D168" s="40" t="s">
        <v>1</v>
      </c>
      <c r="E168" s="24">
        <f>E167*0.22</f>
        <v>3432</v>
      </c>
      <c r="F168" s="26"/>
    </row>
    <row r="169" spans="1:6" x14ac:dyDescent="0.3">
      <c r="A169" s="12">
        <v>12</v>
      </c>
      <c r="B169" s="186" t="s">
        <v>287</v>
      </c>
      <c r="C169" s="187"/>
      <c r="D169" s="40" t="s">
        <v>1</v>
      </c>
      <c r="E169" s="24">
        <f>E167+E168</f>
        <v>19032</v>
      </c>
      <c r="F169" s="26"/>
    </row>
  </sheetData>
  <mergeCells count="56">
    <mergeCell ref="A55:C55"/>
    <mergeCell ref="B1:C1"/>
    <mergeCell ref="B3:C3"/>
    <mergeCell ref="B8:C8"/>
    <mergeCell ref="B24:C24"/>
    <mergeCell ref="A28:C28"/>
    <mergeCell ref="B30:C30"/>
    <mergeCell ref="B32:C32"/>
    <mergeCell ref="B38:C38"/>
    <mergeCell ref="B41:C41"/>
    <mergeCell ref="B45:C45"/>
    <mergeCell ref="B50:C50"/>
    <mergeCell ref="B90:C90"/>
    <mergeCell ref="B57:C57"/>
    <mergeCell ref="B59:C59"/>
    <mergeCell ref="B62:C62"/>
    <mergeCell ref="B66:C66"/>
    <mergeCell ref="B68:C68"/>
    <mergeCell ref="B71:C71"/>
    <mergeCell ref="A76:C76"/>
    <mergeCell ref="B78:C78"/>
    <mergeCell ref="B80:C80"/>
    <mergeCell ref="B83:C83"/>
    <mergeCell ref="B87:C87"/>
    <mergeCell ref="B134:C134"/>
    <mergeCell ref="B92:C92"/>
    <mergeCell ref="A94:C94"/>
    <mergeCell ref="B96:C96"/>
    <mergeCell ref="B98:C98"/>
    <mergeCell ref="B100:C100"/>
    <mergeCell ref="B103:C103"/>
    <mergeCell ref="A109:C109"/>
    <mergeCell ref="B111:C111"/>
    <mergeCell ref="B113:C113"/>
    <mergeCell ref="B123:C123"/>
    <mergeCell ref="B132:C132"/>
    <mergeCell ref="E158:F158"/>
    <mergeCell ref="B159:C159"/>
    <mergeCell ref="B160:C160"/>
    <mergeCell ref="B139:C139"/>
    <mergeCell ref="A141:C141"/>
    <mergeCell ref="B143:C143"/>
    <mergeCell ref="B145:C145"/>
    <mergeCell ref="A152:C152"/>
    <mergeCell ref="B154:C154"/>
    <mergeCell ref="B161:C161"/>
    <mergeCell ref="B162:C162"/>
    <mergeCell ref="B163:C163"/>
    <mergeCell ref="A156:C156"/>
    <mergeCell ref="A158:C158"/>
    <mergeCell ref="B169:C169"/>
    <mergeCell ref="B167:C167"/>
    <mergeCell ref="B168:C168"/>
    <mergeCell ref="B164:C164"/>
    <mergeCell ref="B165:C165"/>
    <mergeCell ref="B166:C16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13</vt:i4>
      </vt:variant>
    </vt:vector>
  </HeadingPairs>
  <TitlesOfParts>
    <vt:vector size="13" baseType="lpstr">
      <vt:lpstr>SPLOŠNE ZAHTEVE</vt:lpstr>
      <vt:lpstr>SKUPNA REKAPITULACIJA</vt:lpstr>
      <vt:lpstr>Regionalna cesta</vt:lpstr>
      <vt:lpstr>Ureditev NPr</vt:lpstr>
      <vt:lpstr>zaščita NN vodov</vt:lpstr>
      <vt:lpstr>zaščita TK vodov</vt:lpstr>
      <vt:lpstr>SVTK naprave</vt:lpstr>
      <vt:lpstr>REKAPITULACIJA 9.6</vt:lpstr>
      <vt:lpstr>Regionalna cesta (2)</vt:lpstr>
      <vt:lpstr>Ureditev NPr (2)</vt:lpstr>
      <vt:lpstr>zaščita TK vodov (2)</vt:lpstr>
      <vt:lpstr>SVTK naprave (2)</vt:lpstr>
      <vt:lpstr>REKAPITULACIJA 10.4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Miloš</cp:lastModifiedBy>
  <dcterms:created xsi:type="dcterms:W3CDTF">2015-06-05T18:19:34Z</dcterms:created>
  <dcterms:modified xsi:type="dcterms:W3CDTF">2020-05-05T16:12:37Z</dcterms:modified>
</cp:coreProperties>
</file>